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filterPrivacy="1" codeName="ThisWorkbook" defaultThemeVersion="166925"/>
  <xr:revisionPtr revIDLastSave="0" documentId="8_{6232D034-C824-4815-A211-3D7B8D9620DA}" xr6:coauthVersionLast="45" xr6:coauthVersionMax="45" xr10:uidLastSave="{00000000-0000-0000-0000-000000000000}"/>
  <bookViews>
    <workbookView xWindow="-120" yWindow="-120" windowWidth="29040" windowHeight="17640" xr2:uid="{A4362177-19F7-4088-BDD3-1288632AB297}"/>
  </bookViews>
  <sheets>
    <sheet name="Exercise 2" sheetId="1" r:id="rId1"/>
    <sheet name="Supplements" sheetId="4" r:id="rId2"/>
    <sheet name="Answer" sheetId="3" r:id="rId3"/>
  </sheets>
  <definedNames>
    <definedName name="d0e7393" localSheetId="1">Supplements!#REF!</definedName>
    <definedName name="d0e7400" localSheetId="1">Supplements!#REF!</definedName>
    <definedName name="d0e7407" localSheetId="1">Supplements!#REF!</definedName>
    <definedName name="d0e7641" localSheetId="1">Supplements!#REF!</definedName>
    <definedName name="d0e7702" localSheetId="1">Supplements!#REF!</definedName>
    <definedName name="d0e7714" localSheetId="1">Supplements!#REF!</definedName>
    <definedName name="d0e7721" localSheetId="1">Supplements!#REF!</definedName>
    <definedName name="ftn.d0e7393" localSheetId="1">Supplements!#REF!</definedName>
    <definedName name="ftn.d0e7400" localSheetId="1">Supplements!#REF!</definedName>
    <definedName name="ftn.d0e7407" localSheetId="1">Supplements!#REF!</definedName>
    <definedName name="ftn.d0e7641" localSheetId="1">Supplements!#REF!</definedName>
    <definedName name="ftn.d0e7702" localSheetId="1">Supplements!#REF!</definedName>
    <definedName name="ftn.d0e7714" localSheetId="1">Supplements!#REF!</definedName>
    <definedName name="ftn.d0e7721" localSheetId="1">Supplements!#REF!</definedName>
    <definedName name="ftn.Part7ETable2" localSheetId="1">Supplements!#REF!</definedName>
    <definedName name="Part7EDCtoIN" localSheetId="1">Supplements!#REF!</definedName>
    <definedName name="Part7ETable2" localSheetId="1">Supplements!#REF!</definedName>
    <definedName name="_xlnm.Print_Area" localSheetId="1">Supplements!$A$1:$H$11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4" i="3" l="1"/>
  <c r="E12" i="3"/>
  <c r="E39" i="1"/>
  <c r="E35" i="1"/>
  <c r="E34" i="1"/>
  <c r="E31" i="1"/>
  <c r="E30" i="1"/>
  <c r="E29" i="1"/>
  <c r="E10" i="3"/>
  <c r="E9" i="3"/>
  <c r="E6" i="3"/>
  <c r="E5" i="3"/>
  <c r="E4" i="3"/>
  <c r="C40" i="1" l="1"/>
  <c r="D31" i="1" l="1"/>
  <c r="C31" i="1"/>
  <c r="D40" i="1"/>
  <c r="D39" i="1"/>
  <c r="C39" i="1"/>
  <c r="D33" i="1"/>
  <c r="C33" i="1"/>
  <c r="C29" i="1" l="1"/>
  <c r="E37" i="1"/>
  <c r="E28" i="1"/>
  <c r="D35" i="1"/>
  <c r="C35" i="1"/>
  <c r="D34" i="1"/>
  <c r="C34" i="1"/>
  <c r="D30" i="1"/>
  <c r="D29" i="1"/>
  <c r="C30" i="1"/>
  <c r="D32" i="1" l="1"/>
  <c r="C32" i="1"/>
  <c r="C36" i="1" s="1"/>
  <c r="C38" i="1" s="1"/>
  <c r="C41" i="1" s="1"/>
  <c r="D36" i="1" l="1"/>
  <c r="D38" i="1" s="1"/>
  <c r="D41" i="1" s="1"/>
  <c r="E32" i="1"/>
  <c r="E41" i="1" l="1"/>
</calcChain>
</file>

<file path=xl/sharedStrings.xml><?xml version="1.0" encoding="utf-8"?>
<sst xmlns="http://schemas.openxmlformats.org/spreadsheetml/2006/main" count="62" uniqueCount="39">
  <si>
    <t>Policy Period</t>
  </si>
  <si>
    <t>Net Premium</t>
  </si>
  <si>
    <t>Company Standard Premium</t>
  </si>
  <si>
    <t>Deviation/LCM</t>
  </si>
  <si>
    <t>DSR Premium</t>
  </si>
  <si>
    <t>Premium Component</t>
  </si>
  <si>
    <t>Premium Discount</t>
  </si>
  <si>
    <t>Schedule Rating</t>
  </si>
  <si>
    <t>1/1/2019 Through 7/31/2019</t>
  </si>
  <si>
    <t>8/1/2019 Through 12/31/2019</t>
  </si>
  <si>
    <t>PY 2019 Total</t>
  </si>
  <si>
    <t>Consent to Rate</t>
  </si>
  <si>
    <t>Waiver of Subrogation</t>
  </si>
  <si>
    <t>Rate Deviation</t>
  </si>
  <si>
    <t>Retrospective Rating Plan Adjustments</t>
  </si>
  <si>
    <t>2A</t>
  </si>
  <si>
    <t>2B</t>
  </si>
  <si>
    <t>2C</t>
  </si>
  <si>
    <t>2D</t>
  </si>
  <si>
    <t>2E</t>
  </si>
  <si>
    <t>2F</t>
  </si>
  <si>
    <t>2G</t>
  </si>
  <si>
    <t>For this exercise, assume the DSR level is rates</t>
  </si>
  <si>
    <t xml:space="preserve">     For 2G, please select which component needs to be added back to arrive at DSR premium</t>
  </si>
  <si>
    <t xml:space="preserve">     For 2F, please select the rate deviation that corresponds to each time period</t>
  </si>
  <si>
    <t>To complete this exercise, please select answers for 2A through 2G:</t>
  </si>
  <si>
    <t/>
  </si>
  <si>
    <t>Policy Year 2019 Premium—Exercise 2</t>
  </si>
  <si>
    <r>
      <t>Deriving DSR Premium</t>
    </r>
    <r>
      <rPr>
        <sz val="14"/>
        <color theme="1"/>
        <rFont val="Calibri"/>
        <family val="2"/>
      </rPr>
      <t>—</t>
    </r>
    <r>
      <rPr>
        <sz val="14"/>
        <color theme="1"/>
        <rFont val="Calibri"/>
        <family val="2"/>
        <scheme val="minor"/>
      </rPr>
      <t>Average Deviation Method</t>
    </r>
  </si>
  <si>
    <r>
      <t xml:space="preserve">     For 2A</t>
    </r>
    <r>
      <rPr>
        <sz val="14"/>
        <color theme="1"/>
        <rFont val="Arial"/>
        <family val="2"/>
      </rPr>
      <t>–</t>
    </r>
    <r>
      <rPr>
        <sz val="14"/>
        <color theme="1"/>
        <rFont val="Calibri"/>
        <family val="2"/>
        <scheme val="minor"/>
      </rPr>
      <t>2C, please select which components are in Net Premium, but are not reported in Company Standard Premium</t>
    </r>
  </si>
  <si>
    <r>
      <t xml:space="preserve">     For 2D</t>
    </r>
    <r>
      <rPr>
        <sz val="14"/>
        <color theme="1"/>
        <rFont val="Arial"/>
        <family val="2"/>
      </rPr>
      <t>–</t>
    </r>
    <r>
      <rPr>
        <sz val="14"/>
        <color theme="1"/>
        <rFont val="Calibri"/>
        <family val="2"/>
        <scheme val="minor"/>
      </rPr>
      <t>2E, please select which components are in Company Standard Premium, but are not reported in DSR Premium</t>
    </r>
  </si>
  <si>
    <t>Company Standard Premium Used to Calculate DSR Premium</t>
  </si>
  <si>
    <t>DSR Premium Without EC and BTMP</t>
  </si>
  <si>
    <t>Balance to Minimum Premium (BTMP)</t>
  </si>
  <si>
    <t>NCCI Expense Constant (EC)</t>
  </si>
  <si>
    <t>Company Expense Constant (EC)</t>
  </si>
  <si>
    <t>Supplement 1</t>
  </si>
  <si>
    <t>Use the Premium Components Chart in the 'Supplements' tab for assistance</t>
  </si>
  <si>
    <t>Once you have made selections for 2A-2G, please check your answers in the 'Answer' tab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</si>
</sst>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43" formatCode="_(* #,##0.00_);_(* \(#,##0.00\);_(* &quot;-&quot;??_);_(@_)"/>
    <numFmt numFmtId="164" formatCode="0.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rgb="FFFFFFFF"/>
      <name val="Calibri"/>
      <family val="2"/>
      <scheme val="minor"/>
    </font>
    <font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b/>
      <sz val="14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0"/>
      <color rgb="FF365F91"/>
      <name val="Calibri"/>
      <family val="2"/>
    </font>
    <font>
      <sz val="14"/>
      <color theme="1"/>
      <name val="Calibri"/>
      <family val="2"/>
    </font>
    <font>
      <sz val="14"/>
      <color theme="1"/>
      <name val="Arial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008CA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7EEF1"/>
        <bgColor indexed="64"/>
      </patternFill>
    </fill>
    <fill>
      <patternFill patternType="solid">
        <fgColor rgb="FFCBDBE1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/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2" borderId="1" applyNumberFormat="0" applyAlignment="0" applyProtection="0"/>
  </cellStyleXfs>
  <cellXfs count="43">
    <xf numFmtId="0" fontId="0" fillId="0" borderId="0" xfId="0"/>
    <xf numFmtId="0" fontId="0" fillId="0" borderId="5" xfId="0" applyBorder="1" applyAlignment="1">
      <alignment vertical="top" wrapText="1" indent="1"/>
    </xf>
    <xf numFmtId="0" fontId="4" fillId="5" borderId="4" xfId="0" applyFont="1" applyFill="1" applyBorder="1" applyAlignment="1">
      <alignment horizontal="left" vertical="center" wrapText="1" inden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7" borderId="8" xfId="0" applyFont="1" applyFill="1" applyBorder="1" applyAlignment="1">
      <alignment vertical="center" wrapText="1"/>
    </xf>
    <xf numFmtId="3" fontId="7" fillId="7" borderId="8" xfId="0" applyNumberFormat="1" applyFont="1" applyFill="1" applyBorder="1" applyAlignment="1">
      <alignment horizontal="center" vertical="center"/>
    </xf>
    <xf numFmtId="0" fontId="7" fillId="7" borderId="8" xfId="0" applyFont="1" applyFill="1" applyBorder="1" applyAlignment="1">
      <alignment vertical="center"/>
    </xf>
    <xf numFmtId="0" fontId="0" fillId="7" borderId="9" xfId="0" applyFill="1" applyBorder="1" applyAlignment="1">
      <alignment vertical="center"/>
    </xf>
    <xf numFmtId="0" fontId="7" fillId="7" borderId="9" xfId="0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7" fillId="7" borderId="8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vertical="center" wrapText="1"/>
    </xf>
    <xf numFmtId="0" fontId="4" fillId="6" borderId="4" xfId="0" applyFont="1" applyFill="1" applyBorder="1" applyAlignment="1">
      <alignment vertical="center" wrapText="1"/>
    </xf>
    <xf numFmtId="0" fontId="9" fillId="0" borderId="5" xfId="0" applyFont="1" applyBorder="1" applyAlignment="1">
      <alignment vertical="center"/>
    </xf>
    <xf numFmtId="6" fontId="4" fillId="4" borderId="5" xfId="0" applyNumberFormat="1" applyFont="1" applyFill="1" applyBorder="1" applyAlignment="1">
      <alignment vertical="center" wrapText="1"/>
    </xf>
    <xf numFmtId="6" fontId="5" fillId="4" borderId="5" xfId="0" applyNumberFormat="1" applyFont="1" applyFill="1" applyBorder="1" applyAlignment="1">
      <alignment vertical="center" wrapText="1"/>
    </xf>
    <xf numFmtId="6" fontId="5" fillId="6" borderId="5" xfId="0" applyNumberFormat="1" applyFont="1" applyFill="1" applyBorder="1" applyAlignment="1">
      <alignment vertical="center" wrapText="1"/>
    </xf>
    <xf numFmtId="3" fontId="5" fillId="5" borderId="5" xfId="1" applyNumberFormat="1" applyFont="1" applyFill="1" applyBorder="1" applyAlignment="1">
      <alignment vertical="center" wrapText="1"/>
    </xf>
    <xf numFmtId="3" fontId="5" fillId="6" borderId="5" xfId="1" applyNumberFormat="1" applyFont="1" applyFill="1" applyBorder="1" applyAlignment="1">
      <alignment vertical="center" wrapText="1"/>
    </xf>
    <xf numFmtId="0" fontId="9" fillId="0" borderId="5" xfId="0" applyFont="1" applyBorder="1" applyAlignment="1">
      <alignment horizontal="left" vertical="center"/>
    </xf>
    <xf numFmtId="164" fontId="7" fillId="0" borderId="9" xfId="0" applyNumberFormat="1" applyFont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 wrapText="1" indent="1"/>
    </xf>
    <xf numFmtId="164" fontId="10" fillId="5" borderId="5" xfId="0" applyNumberFormat="1" applyFont="1" applyFill="1" applyBorder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 wrapText="1"/>
    </xf>
    <xf numFmtId="0" fontId="11" fillId="2" borderId="1" xfId="2" applyFont="1" applyAlignment="1">
      <alignment horizontal="left" vertical="center" wrapText="1" indent="1"/>
    </xf>
    <xf numFmtId="164" fontId="11" fillId="2" borderId="1" xfId="2" applyNumberFormat="1" applyFont="1" applyAlignment="1">
      <alignment vertical="center" wrapText="1"/>
    </xf>
    <xf numFmtId="0" fontId="5" fillId="0" borderId="0" xfId="0" applyFont="1"/>
    <xf numFmtId="0" fontId="1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right"/>
    </xf>
    <xf numFmtId="0" fontId="8" fillId="0" borderId="0" xfId="0" applyFont="1" applyAlignment="1">
      <alignment horizontal="right"/>
    </xf>
    <xf numFmtId="0" fontId="0" fillId="0" borderId="5" xfId="0" applyBorder="1" applyAlignment="1">
      <alignment horizontal="center" vertical="top" wrapText="1"/>
    </xf>
    <xf numFmtId="0" fontId="3" fillId="3" borderId="2" xfId="0" applyFont="1" applyFill="1" applyBorder="1" applyAlignment="1">
      <alignment wrapText="1"/>
    </xf>
    <xf numFmtId="0" fontId="3" fillId="3" borderId="3" xfId="0" applyFont="1" applyFill="1" applyBorder="1" applyAlignment="1">
      <alignment horizontal="center" wrapText="1"/>
    </xf>
    <xf numFmtId="3" fontId="5" fillId="6" borderId="5" xfId="1" applyNumberFormat="1" applyFont="1" applyFill="1" applyBorder="1" applyAlignment="1">
      <alignment horizontal="left" vertical="center" wrapText="1" indent="1"/>
    </xf>
    <xf numFmtId="3" fontId="5" fillId="5" borderId="5" xfId="1" applyNumberFormat="1" applyFont="1" applyFill="1" applyBorder="1" applyAlignment="1">
      <alignment horizontal="left" vertical="center" wrapText="1" indent="1"/>
    </xf>
    <xf numFmtId="0" fontId="12" fillId="0" borderId="5" xfId="0" applyFont="1" applyBorder="1" applyAlignment="1">
      <alignment horizontal="left" vertical="center"/>
    </xf>
    <xf numFmtId="0" fontId="16" fillId="0" borderId="0" xfId="0" applyFont="1"/>
    <xf numFmtId="0" fontId="16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0" fillId="0" borderId="0" xfId="0" applyAlignment="1">
      <alignment horizontal="center"/>
    </xf>
  </cellXfs>
  <cellStyles count="3">
    <cellStyle name="Check Cell" xfId="2" builtinId="23"/>
    <cellStyle name="Comma" xfId="1" builtinId="3"/>
    <cellStyle name="Normal" xfId="0" builtinId="0"/>
  </cellStyles>
  <dxfs count="14"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215900</xdr:colOff>
      <xdr:row>2</xdr:row>
      <xdr:rowOff>6350</xdr:rowOff>
    </xdr:from>
    <xdr:to>
      <xdr:col>6</xdr:col>
      <xdr:colOff>792797</xdr:colOff>
      <xdr:row>41</xdr:row>
      <xdr:rowOff>144462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2E7F09B-4B36-4F9E-97AC-21C82C5ECA7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662" y="373062"/>
          <a:ext cx="6220460" cy="7191375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203200</xdr:colOff>
      <xdr:row>42</xdr:row>
      <xdr:rowOff>12700</xdr:rowOff>
    </xdr:from>
    <xdr:to>
      <xdr:col>6</xdr:col>
      <xdr:colOff>779145</xdr:colOff>
      <xdr:row>75</xdr:row>
      <xdr:rowOff>95567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D797B5C-AF2B-4CB1-A0DD-8CA3F0F55EDB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962" y="7618412"/>
          <a:ext cx="6219508" cy="60502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F7441-D3B3-4187-8973-F4915833517C}">
  <sheetPr codeName="Sheet1">
    <pageSetUpPr fitToPage="1"/>
  </sheetPr>
  <dimension ref="A1:E41"/>
  <sheetViews>
    <sheetView tabSelected="1" zoomScaleNormal="100" workbookViewId="0"/>
  </sheetViews>
  <sheetFormatPr defaultRowHeight="15" x14ac:dyDescent="0.25"/>
  <cols>
    <col min="1" max="1" width="4.42578125" style="31" customWidth="1"/>
    <col min="2" max="2" width="38.140625" customWidth="1"/>
    <col min="3" max="4" width="17.140625" bestFit="1" customWidth="1"/>
    <col min="5" max="5" width="70.7109375" customWidth="1"/>
  </cols>
  <sheetData>
    <row r="1" spans="2:4" ht="15" customHeight="1" x14ac:dyDescent="0.25"/>
    <row r="2" spans="2:4" ht="26.25" x14ac:dyDescent="0.25">
      <c r="B2" s="29" t="s">
        <v>27</v>
      </c>
    </row>
    <row r="3" spans="2:4" ht="19.5" thickBot="1" x14ac:dyDescent="0.3">
      <c r="B3" s="30" t="s">
        <v>28</v>
      </c>
    </row>
    <row r="4" spans="2:4" ht="45.75" thickBot="1" x14ac:dyDescent="0.3">
      <c r="B4" s="3" t="s">
        <v>5</v>
      </c>
      <c r="C4" s="3" t="s">
        <v>8</v>
      </c>
      <c r="D4" s="4" t="s">
        <v>9</v>
      </c>
    </row>
    <row r="5" spans="2:4" ht="15.75" thickBot="1" x14ac:dyDescent="0.3">
      <c r="B5" s="5" t="s">
        <v>33</v>
      </c>
      <c r="C5" s="6">
        <v>32100</v>
      </c>
      <c r="D5" s="6">
        <v>14552</v>
      </c>
    </row>
    <row r="6" spans="2:4" ht="15.75" thickBot="1" x14ac:dyDescent="0.3">
      <c r="B6" s="5" t="s">
        <v>35</v>
      </c>
      <c r="C6" s="6">
        <v>68100</v>
      </c>
      <c r="D6" s="6">
        <v>33900</v>
      </c>
    </row>
    <row r="7" spans="2:4" ht="15.75" thickBot="1" x14ac:dyDescent="0.3">
      <c r="B7" s="7" t="s">
        <v>11</v>
      </c>
      <c r="C7" s="6">
        <v>854210</v>
      </c>
      <c r="D7" s="6">
        <v>91544</v>
      </c>
    </row>
    <row r="8" spans="2:4" ht="15.75" thickBot="1" x14ac:dyDescent="0.3">
      <c r="B8" s="7" t="s">
        <v>34</v>
      </c>
      <c r="C8" s="6">
        <v>34050</v>
      </c>
      <c r="D8" s="6">
        <v>16950</v>
      </c>
    </row>
    <row r="9" spans="2:4" ht="15.75" thickBot="1" x14ac:dyDescent="0.3">
      <c r="B9" s="7" t="s">
        <v>6</v>
      </c>
      <c r="C9" s="6">
        <v>-417222</v>
      </c>
      <c r="D9" s="6">
        <v>-188577</v>
      </c>
    </row>
    <row r="10" spans="2:4" ht="15.75" thickBot="1" x14ac:dyDescent="0.3">
      <c r="B10" s="7" t="s">
        <v>14</v>
      </c>
      <c r="C10" s="6">
        <v>-546273</v>
      </c>
      <c r="D10" s="6">
        <v>102111</v>
      </c>
    </row>
    <row r="11" spans="2:4" ht="15.75" thickBot="1" x14ac:dyDescent="0.3">
      <c r="B11" s="7" t="s">
        <v>7</v>
      </c>
      <c r="C11" s="6">
        <v>-335844</v>
      </c>
      <c r="D11" s="6">
        <v>-142775</v>
      </c>
    </row>
    <row r="12" spans="2:4" ht="15.75" thickBot="1" x14ac:dyDescent="0.3">
      <c r="B12" s="7" t="s">
        <v>12</v>
      </c>
      <c r="C12" s="6">
        <v>11544</v>
      </c>
      <c r="D12" s="6">
        <v>2001</v>
      </c>
    </row>
    <row r="13" spans="2:4" ht="15.75" thickBot="1" x14ac:dyDescent="0.3">
      <c r="B13" s="8"/>
      <c r="C13" s="9"/>
      <c r="D13" s="10"/>
    </row>
    <row r="14" spans="2:4" ht="15.75" thickBot="1" x14ac:dyDescent="0.3">
      <c r="B14" s="5" t="s">
        <v>13</v>
      </c>
      <c r="C14" s="11">
        <v>0.96699999999999997</v>
      </c>
      <c r="D14" s="21">
        <v>1.012</v>
      </c>
    </row>
    <row r="16" spans="2:4" ht="18.75" x14ac:dyDescent="0.3">
      <c r="B16" s="28" t="s">
        <v>22</v>
      </c>
    </row>
    <row r="17" spans="1:5" ht="18.75" x14ac:dyDescent="0.3">
      <c r="B17" s="28" t="s">
        <v>25</v>
      </c>
    </row>
    <row r="18" spans="1:5" ht="18.75" x14ac:dyDescent="0.3">
      <c r="B18" s="28" t="s">
        <v>29</v>
      </c>
    </row>
    <row r="19" spans="1:5" ht="18.75" x14ac:dyDescent="0.3">
      <c r="B19" s="28" t="s">
        <v>30</v>
      </c>
    </row>
    <row r="20" spans="1:5" ht="18.75" x14ac:dyDescent="0.3">
      <c r="B20" s="28" t="s">
        <v>24</v>
      </c>
    </row>
    <row r="21" spans="1:5" ht="18.75" x14ac:dyDescent="0.3">
      <c r="B21" s="28" t="s">
        <v>23</v>
      </c>
    </row>
    <row r="22" spans="1:5" ht="18.75" x14ac:dyDescent="0.3">
      <c r="B22" s="28"/>
    </row>
    <row r="23" spans="1:5" ht="18.75" x14ac:dyDescent="0.3">
      <c r="B23" s="28" t="s">
        <v>37</v>
      </c>
    </row>
    <row r="24" spans="1:5" ht="18.75" x14ac:dyDescent="0.3">
      <c r="A24" s="42"/>
      <c r="B24" s="28"/>
    </row>
    <row r="25" spans="1:5" ht="18.75" x14ac:dyDescent="0.3">
      <c r="A25" s="42"/>
      <c r="B25" s="28" t="s">
        <v>38</v>
      </c>
    </row>
    <row r="26" spans="1:5" ht="15.75" thickBot="1" x14ac:dyDescent="0.3"/>
    <row r="27" spans="1:5" ht="57" thickBot="1" x14ac:dyDescent="0.35">
      <c r="B27" s="34" t="s">
        <v>0</v>
      </c>
      <c r="C27" s="24" t="s">
        <v>8</v>
      </c>
      <c r="D27" s="24" t="s">
        <v>9</v>
      </c>
      <c r="E27" s="35" t="s">
        <v>10</v>
      </c>
    </row>
    <row r="28" spans="1:5" ht="20.25" thickTop="1" thickBot="1" x14ac:dyDescent="0.3">
      <c r="B28" s="12" t="s">
        <v>1</v>
      </c>
      <c r="C28" s="15">
        <v>2315866</v>
      </c>
      <c r="D28" s="15">
        <v>813425</v>
      </c>
      <c r="E28" s="15">
        <f>C28+D28</f>
        <v>3129291</v>
      </c>
    </row>
    <row r="29" spans="1:5" ht="20.25" thickTop="1" thickBot="1" x14ac:dyDescent="0.35">
      <c r="A29" s="32" t="s">
        <v>15</v>
      </c>
      <c r="B29" s="26"/>
      <c r="C29" s="18" t="str">
        <f>IFERROR(VLOOKUP(B29, $B$5:$D$12, 2, 0), "")</f>
        <v/>
      </c>
      <c r="D29" s="18" t="str">
        <f>IFERROR(VLOOKUP(B29, $B$5:$D$12, 3, 0), "")</f>
        <v/>
      </c>
      <c r="E29" s="14" t="str">
        <f>IF(B29="", "PLEASE SELECT A RESPONSE",IF(OR(B29=$B$30,B29=$B$31,B29=$B$39,B29=$B$34,B29=$B$35), "PLEASE CHECK YOUR ANSWERS. NO DUPLICATES.", ""))</f>
        <v>PLEASE SELECT A RESPONSE</v>
      </c>
    </row>
    <row r="30" spans="1:5" ht="20.25" thickTop="1" thickBot="1" x14ac:dyDescent="0.35">
      <c r="A30" s="32" t="s">
        <v>16</v>
      </c>
      <c r="B30" s="26"/>
      <c r="C30" s="19" t="str">
        <f t="shared" ref="C30" si="0">IFERROR(VLOOKUP(B30, $B$5:$D$12, 2, 0), "")</f>
        <v/>
      </c>
      <c r="D30" s="19" t="str">
        <f t="shared" ref="D30" si="1">IFERROR(VLOOKUP(B30, $B$5:$D$12, 3, 0), "")</f>
        <v/>
      </c>
      <c r="E30" s="20" t="str">
        <f>IF(B30="", "PLEASE SELECT A RESPONSE",IF(OR(B30=$B$29,B30=$B$31,B30=$B$39,B30=$B$34,B30=$B$35), "PLEASE CHECK YOUR ANSWERS. NO DUPLICATES.", ""))</f>
        <v>PLEASE SELECT A RESPONSE</v>
      </c>
    </row>
    <row r="31" spans="1:5" ht="20.25" thickTop="1" thickBot="1" x14ac:dyDescent="0.35">
      <c r="A31" s="32" t="s">
        <v>17</v>
      </c>
      <c r="B31" s="26"/>
      <c r="C31" s="18" t="str">
        <f>IFERROR(VLOOKUP(B31, $B$5:$D$12, 2, 0), "")</f>
        <v/>
      </c>
      <c r="D31" s="18" t="str">
        <f>IFERROR(VLOOKUP(B31, $B$5:$D$12, 3, 0), "")</f>
        <v/>
      </c>
      <c r="E31" s="14" t="str">
        <f>IF(B31="", "PLEASE SELECT A RESPONSE",IF(OR(B31=$B$29,B31=$B$30,B31=$B$39,B31=$B$34,B31=$B$35), "PLEASE CHECK YOUR ANSWERS. NO DUPLICATES.", ""))</f>
        <v>PLEASE SELECT A RESPONSE</v>
      </c>
    </row>
    <row r="32" spans="1:5" ht="20.25" thickTop="1" thickBot="1" x14ac:dyDescent="0.35">
      <c r="A32" s="32"/>
      <c r="B32" s="12" t="s">
        <v>2</v>
      </c>
      <c r="C32" s="16" t="str">
        <f>IFERROR(C28-C29-C30-C31, "")</f>
        <v/>
      </c>
      <c r="D32" s="16" t="str">
        <f>IFERROR(D28-D29-D30-D31, "")</f>
        <v/>
      </c>
      <c r="E32" s="15" t="str">
        <f>IFERROR(C32+D32, "")</f>
        <v/>
      </c>
    </row>
    <row r="33" spans="1:5" ht="38.25" thickBot="1" x14ac:dyDescent="0.35">
      <c r="A33" s="32"/>
      <c r="B33" s="37" t="s">
        <v>33</v>
      </c>
      <c r="C33" s="18">
        <f t="shared" ref="C33" si="2">IFERROR(VLOOKUP(B33, $B$5:$D$12, 2, 0), "")</f>
        <v>32100</v>
      </c>
      <c r="D33" s="18">
        <f t="shared" ref="D33" si="3">IFERROR(VLOOKUP(B33, $B$5:$D$12, 3, 0), "")</f>
        <v>14552</v>
      </c>
      <c r="E33" s="20"/>
    </row>
    <row r="34" spans="1:5" ht="20.25" thickTop="1" thickBot="1" x14ac:dyDescent="0.35">
      <c r="A34" s="32" t="s">
        <v>18</v>
      </c>
      <c r="B34" s="26"/>
      <c r="C34" s="19" t="str">
        <f>IFERROR(VLOOKUP(B34, $B$5:$D$12, 2, 0), "")</f>
        <v/>
      </c>
      <c r="D34" s="19" t="str">
        <f>IFERROR(VLOOKUP(B34, $B$5:$D$12, 3, 0), "")</f>
        <v/>
      </c>
      <c r="E34" s="20" t="str">
        <f>IF(B34="", "PLEASE SELECT A RESPONSE",IF(OR(B34=$B$29,B34=$B$30,B34=$B$31,B34=$B$39,B34=$B$35), "PLEASE CHECK YOUR ANSWERS. NO DUPLICATES.", ""))</f>
        <v>PLEASE SELECT A RESPONSE</v>
      </c>
    </row>
    <row r="35" spans="1:5" ht="20.25" thickTop="1" thickBot="1" x14ac:dyDescent="0.35">
      <c r="A35" s="32" t="s">
        <v>19</v>
      </c>
      <c r="B35" s="26"/>
      <c r="C35" s="18" t="str">
        <f t="shared" ref="C35" si="4">IFERROR(VLOOKUP(B35, $B$5:$D$12, 2, 0), "")</f>
        <v/>
      </c>
      <c r="D35" s="18" t="str">
        <f t="shared" ref="D35" si="5">IFERROR(VLOOKUP(B35, $B$5:$D$12, 3, 0), "")</f>
        <v/>
      </c>
      <c r="E35" s="20" t="str">
        <f>IF(B35="", "PLEASE SELECT A RESPONSE",IF(OR(B35=$B$29,B35=$B$30,B35=$B$31,B35=$B$39,B35=$B$34), "PLEASE CHECK YOUR ANSWERS. NO DUPLICATES.", ""))</f>
        <v>PLEASE SELECT A RESPONSE</v>
      </c>
    </row>
    <row r="36" spans="1:5" ht="39" thickTop="1" thickBot="1" x14ac:dyDescent="0.35">
      <c r="A36" s="32"/>
      <c r="B36" s="13" t="s">
        <v>31</v>
      </c>
      <c r="C36" s="17" t="str">
        <f>IFERROR(C32-C33-C34-C35, "")</f>
        <v/>
      </c>
      <c r="D36" s="17" t="str">
        <f>IFERROR(D32-D33-D34-D35, "")</f>
        <v/>
      </c>
      <c r="E36" s="1"/>
    </row>
    <row r="37" spans="1:5" ht="20.25" thickTop="1" thickBot="1" x14ac:dyDescent="0.35">
      <c r="A37" s="32" t="s">
        <v>20</v>
      </c>
      <c r="B37" s="2" t="s">
        <v>3</v>
      </c>
      <c r="C37" s="27"/>
      <c r="D37" s="27"/>
      <c r="E37" s="14" t="str">
        <f>IF(OR(C37="",D37=""),"PLEASE SELECT A RESPONSE FOR ALL TIME PERIODS", "")</f>
        <v>PLEASE SELECT A RESPONSE FOR ALL TIME PERIODS</v>
      </c>
    </row>
    <row r="38" spans="1:5" ht="38.25" thickBot="1" x14ac:dyDescent="0.35">
      <c r="A38" s="32"/>
      <c r="B38" s="13" t="s">
        <v>32</v>
      </c>
      <c r="C38" s="17" t="str">
        <f>IFERROR(C36/C37, "")</f>
        <v/>
      </c>
      <c r="D38" s="17" t="str">
        <f>IFERROR(D36/D37, "")</f>
        <v/>
      </c>
      <c r="E38" s="1"/>
    </row>
    <row r="39" spans="1:5" ht="20.25" thickTop="1" thickBot="1" x14ac:dyDescent="0.35">
      <c r="A39" s="32" t="s">
        <v>21</v>
      </c>
      <c r="B39" s="26"/>
      <c r="C39" s="18" t="str">
        <f t="shared" ref="C39" si="6">IFERROR(VLOOKUP(B39, $B$5:$D$12, 2, 0), "")</f>
        <v/>
      </c>
      <c r="D39" s="18" t="str">
        <f t="shared" ref="D39" si="7">IFERROR(VLOOKUP(B39, $B$5:$D$12, 3, 0), "")</f>
        <v/>
      </c>
      <c r="E39" s="20" t="str">
        <f>IF(B39="", "PLEASE SELECT A RESPONSE",IF(OR(B39=$B$29,B39=$B$30,B39=$B$31,B39=$B$34,B39=$B$35), "PLEASE CHECK YOUR ANSWERS. NO DUPLICATES.", ""))</f>
        <v>PLEASE SELECT A RESPONSE</v>
      </c>
    </row>
    <row r="40" spans="1:5" ht="39" thickTop="1" thickBot="1" x14ac:dyDescent="0.35">
      <c r="A40" s="32"/>
      <c r="B40" s="36" t="s">
        <v>33</v>
      </c>
      <c r="C40" s="19">
        <f>IFERROR(VLOOKUP(B40, $B$5:$D$12, 2, 0), "")</f>
        <v>32100</v>
      </c>
      <c r="D40" s="19">
        <f>IFERROR(VLOOKUP(B40, $B$5:$D$12, 3, 0), "")</f>
        <v>14552</v>
      </c>
      <c r="E40" s="20"/>
    </row>
    <row r="41" spans="1:5" ht="19.5" thickBot="1" x14ac:dyDescent="0.3">
      <c r="B41" s="12" t="s">
        <v>4</v>
      </c>
      <c r="C41" s="16" t="str">
        <f>IFERROR(C38-C39-C40, "")</f>
        <v/>
      </c>
      <c r="D41" s="16" t="str">
        <f>IFERROR(D38-D39-D40, "")</f>
        <v/>
      </c>
      <c r="E41" s="15" t="str">
        <f>IFERROR(C41+D41, "")</f>
        <v/>
      </c>
    </row>
  </sheetData>
  <sortState xmlns:xlrd2="http://schemas.microsoft.com/office/spreadsheetml/2017/richdata2" ref="B5:D12">
    <sortCondition ref="B5"/>
  </sortState>
  <dataValidations count="2">
    <dataValidation type="list" allowBlank="1" showInputMessage="1" showErrorMessage="1" sqref="B29:B31 B39 B34:B35" xr:uid="{C879774A-BDA4-4FD2-8209-D6E766E29DA4}">
      <formula1>$B$5:$B$12</formula1>
    </dataValidation>
    <dataValidation type="list" allowBlank="1" showInputMessage="1" showErrorMessage="1" sqref="C37:D37" xr:uid="{74E9848C-FE5A-49F3-BD40-02E0D833A784}">
      <formula1>$C$14:$D$14</formula1>
    </dataValidation>
  </dataValidations>
  <pageMargins left="0.7" right="0.7" top="0.75" bottom="0.75" header="0.3" footer="0.3"/>
  <pageSetup paperSize="5" scale="61" orientation="landscape" horizontalDpi="1200" verticalDpi="1200" r:id="rId1"/>
  <headerFooter scaleWithDoc="0" alignWithMargins="0"/>
  <rowBreaks count="1" manualBreakCount="1">
    <brk id="2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09066-D5AF-48AC-9292-CE3FAD4EF6E1}">
  <sheetPr codeName="Sheet2"/>
  <dimension ref="A1:I1"/>
  <sheetViews>
    <sheetView showGridLines="0" zoomScaleNormal="100" workbookViewId="0"/>
  </sheetViews>
  <sheetFormatPr defaultRowHeight="15" x14ac:dyDescent="0.25"/>
  <cols>
    <col min="1" max="2" width="9.140625" customWidth="1"/>
    <col min="4" max="4" width="17.7109375" customWidth="1"/>
    <col min="5" max="5" width="17" customWidth="1"/>
    <col min="6" max="6" width="16.7109375" customWidth="1"/>
    <col min="7" max="7" width="24.5703125" customWidth="1"/>
    <col min="8" max="9" width="19.7109375" customWidth="1"/>
    <col min="10" max="10" width="9.140625" customWidth="1"/>
  </cols>
  <sheetData>
    <row r="1" spans="1:9" x14ac:dyDescent="0.25">
      <c r="A1" s="39" t="s">
        <v>36</v>
      </c>
      <c r="C1" s="40"/>
      <c r="D1" s="41"/>
      <c r="E1" s="41"/>
      <c r="F1" s="41"/>
      <c r="G1" s="41"/>
      <c r="H1" s="41"/>
      <c r="I1" s="42"/>
    </row>
  </sheetData>
  <pageMargins left="0.7" right="0.7" top="1.75" bottom="0.75" header="0.3" footer="0.3"/>
  <pageSetup scale="68" orientation="portrait" r:id="rId1"/>
  <headerFooter scaleWithDoc="0"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594E6-3AE2-4EB8-B96F-F4833B5B6BA0}">
  <sheetPr codeName="Sheet3">
    <pageSetUpPr fitToPage="1"/>
  </sheetPr>
  <dimension ref="B1:E16"/>
  <sheetViews>
    <sheetView zoomScaleNormal="100" workbookViewId="0"/>
  </sheetViews>
  <sheetFormatPr defaultRowHeight="15" x14ac:dyDescent="0.25"/>
  <cols>
    <col min="1" max="1" width="4.42578125" customWidth="1"/>
    <col min="2" max="2" width="38.140625" customWidth="1"/>
    <col min="3" max="4" width="17.140625" bestFit="1" customWidth="1"/>
    <col min="5" max="5" width="24" bestFit="1" customWidth="1"/>
  </cols>
  <sheetData>
    <row r="1" spans="2:5" ht="15" customHeight="1" thickBot="1" x14ac:dyDescent="0.3"/>
    <row r="2" spans="2:5" ht="57" thickBot="1" x14ac:dyDescent="0.3">
      <c r="B2" s="25" t="s">
        <v>0</v>
      </c>
      <c r="C2" s="24" t="s">
        <v>8</v>
      </c>
      <c r="D2" s="24" t="s">
        <v>9</v>
      </c>
      <c r="E2" s="24" t="s">
        <v>10</v>
      </c>
    </row>
    <row r="3" spans="2:5" ht="20.25" thickTop="1" thickBot="1" x14ac:dyDescent="0.3">
      <c r="B3" s="12" t="s">
        <v>1</v>
      </c>
      <c r="C3" s="15">
        <v>2315866</v>
      </c>
      <c r="D3" s="15">
        <v>813425</v>
      </c>
      <c r="E3" s="15">
        <v>3129291</v>
      </c>
    </row>
    <row r="4" spans="2:5" ht="19.5" thickBot="1" x14ac:dyDescent="0.3">
      <c r="B4" s="2" t="s">
        <v>6</v>
      </c>
      <c r="C4" s="18">
        <v>-417222</v>
      </c>
      <c r="D4" s="18">
        <v>-188577</v>
      </c>
      <c r="E4" s="38" t="str">
        <f>IF(OR(B4='Exercise 2'!$B$29, B4='Exercise 2'!$B$30, B4='Exercise 2'!$B$31), "Correct! This premium component must be removed from Net Premium to derive Company Standard Premium", "Please check your answer")</f>
        <v>Please check your answer</v>
      </c>
    </row>
    <row r="5" spans="2:5" ht="38.25" thickBot="1" x14ac:dyDescent="0.3">
      <c r="B5" s="22" t="s">
        <v>14</v>
      </c>
      <c r="C5" s="19">
        <v>-546273</v>
      </c>
      <c r="D5" s="19">
        <v>102111</v>
      </c>
      <c r="E5" s="38" t="str">
        <f>IF(OR(B5='Exercise 2'!$B$29, B5='Exercise 2'!$B$30, B5='Exercise 2'!$B$31), "Correct! This premium component must be removed from Net Premium to derive Company Standard Premium", "Please check your answer")</f>
        <v>Please check your answer</v>
      </c>
    </row>
    <row r="6" spans="2:5" ht="19.5" thickBot="1" x14ac:dyDescent="0.3">
      <c r="B6" s="2" t="s">
        <v>7</v>
      </c>
      <c r="C6" s="18">
        <v>-335844</v>
      </c>
      <c r="D6" s="18">
        <v>-142775</v>
      </c>
      <c r="E6" s="38" t="str">
        <f>IF(OR(B6='Exercise 2'!$B$29, B6='Exercise 2'!$B$30, B6='Exercise 2'!$B$31), "Correct! This premium component must be removed from Net Premium to derive Company Standard Premium", "Please check your answer")</f>
        <v>Please check your answer</v>
      </c>
    </row>
    <row r="7" spans="2:5" ht="19.5" thickBot="1" x14ac:dyDescent="0.3">
      <c r="B7" s="12" t="s">
        <v>2</v>
      </c>
      <c r="C7" s="16">
        <v>3615205</v>
      </c>
      <c r="D7" s="16">
        <v>1042666</v>
      </c>
      <c r="E7" s="15">
        <v>4657871</v>
      </c>
    </row>
    <row r="8" spans="2:5" ht="38.25" thickBot="1" x14ac:dyDescent="0.3">
      <c r="B8" s="2" t="s">
        <v>33</v>
      </c>
      <c r="C8" s="18">
        <v>32100</v>
      </c>
      <c r="D8" s="18">
        <v>14552</v>
      </c>
      <c r="E8" s="20" t="s">
        <v>26</v>
      </c>
    </row>
    <row r="9" spans="2:5" ht="38.25" thickBot="1" x14ac:dyDescent="0.3">
      <c r="B9" s="22" t="s">
        <v>35</v>
      </c>
      <c r="C9" s="19">
        <v>68100</v>
      </c>
      <c r="D9" s="19">
        <v>33900</v>
      </c>
      <c r="E9" s="38" t="str">
        <f>IF(OR(B9='Exercise 2'!$B$34, B9='Exercise 2'!$B$35), "Correct! This premium component must be removed from Company Standard to derive DSR Premium", "Please check your answer")</f>
        <v>Please check your answer</v>
      </c>
    </row>
    <row r="10" spans="2:5" ht="19.5" thickBot="1" x14ac:dyDescent="0.3">
      <c r="B10" s="2" t="s">
        <v>11</v>
      </c>
      <c r="C10" s="18">
        <v>854210</v>
      </c>
      <c r="D10" s="18">
        <v>91544</v>
      </c>
      <c r="E10" s="38" t="str">
        <f>IF(OR(B10='Exercise 2'!$B$34, B10='Exercise 2'!$B$35), "Correct! This premium component must be removed from Company Standard to derive DSR Premium", "Please check your answer")</f>
        <v>Please check your answer</v>
      </c>
    </row>
    <row r="11" spans="2:5" ht="38.25" thickBot="1" x14ac:dyDescent="0.3">
      <c r="B11" s="13" t="s">
        <v>31</v>
      </c>
      <c r="C11" s="17">
        <v>2660795</v>
      </c>
      <c r="D11" s="17">
        <v>902670</v>
      </c>
      <c r="E11" s="33"/>
    </row>
    <row r="12" spans="2:5" ht="19.5" thickBot="1" x14ac:dyDescent="0.3">
      <c r="B12" s="2" t="s">
        <v>3</v>
      </c>
      <c r="C12" s="23">
        <v>0.96699999999999997</v>
      </c>
      <c r="D12" s="23">
        <v>1.012</v>
      </c>
      <c r="E12" s="38" t="str">
        <f>IF(AND(C12='Exercise 2'!$C$37,D12='Exercise 2'!$D$37),"Correct!","Please check your answer")</f>
        <v>Please check your answer</v>
      </c>
    </row>
    <row r="13" spans="2:5" ht="38.25" thickBot="1" x14ac:dyDescent="0.3">
      <c r="B13" s="13" t="s">
        <v>32</v>
      </c>
      <c r="C13" s="17">
        <v>2751597.7249224405</v>
      </c>
      <c r="D13" s="17">
        <v>891966.4031620553</v>
      </c>
      <c r="E13" s="33"/>
    </row>
    <row r="14" spans="2:5" ht="19.5" thickBot="1" x14ac:dyDescent="0.3">
      <c r="B14" s="2" t="s">
        <v>34</v>
      </c>
      <c r="C14" s="18">
        <v>34050</v>
      </c>
      <c r="D14" s="18">
        <v>16950</v>
      </c>
      <c r="E14" s="20" t="str">
        <f>IF(B14='Exercise 2'!$B$39, "Correct! This premium component must be removed from Company Standard to derive DSR Premium", "Please check your answer")</f>
        <v>Please check your answer</v>
      </c>
    </row>
    <row r="15" spans="2:5" ht="38.25" thickBot="1" x14ac:dyDescent="0.3">
      <c r="B15" s="22" t="s">
        <v>33</v>
      </c>
      <c r="C15" s="19">
        <v>32100</v>
      </c>
      <c r="D15" s="19">
        <v>14552</v>
      </c>
      <c r="E15" s="20" t="s">
        <v>26</v>
      </c>
    </row>
    <row r="16" spans="2:5" ht="19.5" thickBot="1" x14ac:dyDescent="0.3">
      <c r="B16" s="12" t="s">
        <v>4</v>
      </c>
      <c r="C16" s="16">
        <v>2685447.7249224405</v>
      </c>
      <c r="D16" s="16">
        <v>860464.4031620553</v>
      </c>
      <c r="E16" s="15">
        <v>3545912.1280844957</v>
      </c>
    </row>
  </sheetData>
  <pageMargins left="0.7" right="0.7" top="0.75" bottom="0.75" header="0.3" footer="0.3"/>
  <pageSetup paperSize="5" orientation="landscape" horizontalDpi="1200" verticalDpi="1200" r:id="rId1"/>
  <headerFooter scaleWithDoc="0"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EBAF518B-0608-4DAB-9C5E-F5B77DB1CC4A}">
            <xm:f>AND(B4&lt;&gt;'Exercise 2'!$B$29, B4&lt;&gt;'Exercise 2'!$B$30, B4&lt;&gt;'Exercise 2'!$B$31)</xm:f>
            <x14:dxf>
              <font>
                <b/>
                <i val="0"/>
                <color rgb="FFC00000"/>
              </font>
            </x14:dxf>
          </x14:cfRule>
          <x14:cfRule type="expression" priority="16" id="{E12FE62C-1845-4C93-B806-8B76CFE44000}">
            <xm:f>OR(B4='Exercise 2'!$B$29, B4='Exercise 2'!$B$30, B4='Exercise 2'!$B$31)</xm:f>
            <x14:dxf>
              <font>
                <b/>
                <i val="0"/>
                <color rgb="FF00B050"/>
              </font>
            </x14:dxf>
          </x14:cfRule>
          <xm:sqref>E4</xm:sqref>
        </x14:conditionalFormatting>
        <x14:conditionalFormatting xmlns:xm="http://schemas.microsoft.com/office/excel/2006/main">
          <x14:cfRule type="expression" priority="13" id="{6634C00D-52D5-41A0-8939-76F1D8F04708}">
            <xm:f>AND(B5&lt;&gt;'Exercise 2'!$B$29, B5&lt;&gt;'Exercise 2'!$B$30, B5&lt;&gt;'Exercise 2'!$B$31)</xm:f>
            <x14:dxf>
              <font>
                <b/>
                <i val="0"/>
                <color rgb="FFC00000"/>
              </font>
            </x14:dxf>
          </x14:cfRule>
          <x14:cfRule type="expression" priority="14" id="{D6C0898F-4EB3-4F0B-A79A-27BA77BFED31}">
            <xm:f>OR(B5='Exercise 2'!$B$29, B5='Exercise 2'!$B$30, B5='Exercise 2'!$B$31)</xm:f>
            <x14:dxf>
              <font>
                <b/>
                <i val="0"/>
                <color rgb="FF00B050"/>
              </font>
            </x14:dxf>
          </x14:cfRule>
          <xm:sqref>E5</xm:sqref>
        </x14:conditionalFormatting>
        <x14:conditionalFormatting xmlns:xm="http://schemas.microsoft.com/office/excel/2006/main">
          <x14:cfRule type="expression" priority="11" id="{FF52AEA0-F12A-4EF7-96E1-6FBD3B1C9492}">
            <xm:f>AND(B6&lt;&gt;'Exercise 2'!$B$29, B6&lt;&gt;'Exercise 2'!$B$30, B6&lt;&gt;'Exercise 2'!$B$31)</xm:f>
            <x14:dxf>
              <font>
                <b/>
                <i val="0"/>
                <color rgb="FFC00000"/>
              </font>
            </x14:dxf>
          </x14:cfRule>
          <x14:cfRule type="expression" priority="12" id="{1EB2B86C-9211-45CD-97DF-893354AE6EA8}">
            <xm:f>OR(B6='Exercise 2'!$B$29, B6='Exercise 2'!$B$30, B6='Exercise 2'!$B$31)</xm:f>
            <x14:dxf>
              <font>
                <b/>
                <i val="0"/>
                <color rgb="FF00B050"/>
              </font>
            </x14:dxf>
          </x14:cfRule>
          <xm:sqref>E6</xm:sqref>
        </x14:conditionalFormatting>
        <x14:conditionalFormatting xmlns:xm="http://schemas.microsoft.com/office/excel/2006/main">
          <x14:cfRule type="expression" priority="9" id="{DB0179AB-7C7F-47DF-AF2D-3BEDC872AB1D}">
            <xm:f>AND(B9&lt;&gt;'Exercise 2'!$B$34, B9&lt;&gt;'Exercise 2'!$B$35)</xm:f>
            <x14:dxf>
              <font>
                <b/>
                <i val="0"/>
                <color rgb="FFC00000"/>
              </font>
            </x14:dxf>
          </x14:cfRule>
          <x14:cfRule type="expression" priority="10" id="{097D15FA-5470-4ED6-92CC-40834B94331D}">
            <xm:f>OR(B9='Exercise 2'!$B$34, B9='Exercise 2'!$B$35)</xm:f>
            <x14:dxf>
              <font>
                <b/>
                <i val="0"/>
                <color rgb="FF00B050"/>
              </font>
            </x14:dxf>
          </x14:cfRule>
          <xm:sqref>E9</xm:sqref>
        </x14:conditionalFormatting>
        <x14:conditionalFormatting xmlns:xm="http://schemas.microsoft.com/office/excel/2006/main">
          <x14:cfRule type="expression" priority="5" id="{CF080739-825B-4186-902F-A78858C69387}">
            <xm:f>AND(B10&lt;&gt;'Exercise 2'!$B$34, B10&lt;&gt;'Exercise 2'!$B$35)</xm:f>
            <x14:dxf>
              <font>
                <b/>
                <i val="0"/>
                <color rgb="FFC00000"/>
              </font>
            </x14:dxf>
          </x14:cfRule>
          <x14:cfRule type="expression" priority="6" id="{EE36AE78-E359-457B-8A94-9A0741B714D4}">
            <xm:f>OR(B10='Exercise 2'!$B$34, B10='Exercise 2'!$B$35)</xm:f>
            <x14:dxf>
              <font>
                <b/>
                <i val="0"/>
                <color rgb="FF00B050"/>
              </font>
            </x14:dxf>
          </x14:cfRule>
          <xm:sqref>E10</xm:sqref>
        </x14:conditionalFormatting>
        <x14:conditionalFormatting xmlns:xm="http://schemas.microsoft.com/office/excel/2006/main">
          <x14:cfRule type="expression" priority="3" id="{463CF7C0-4E8B-47F2-A150-ECC87B36A06B}">
            <xm:f>OR(C12&lt;&gt;'Exercise 2'!$C$37,D12&lt;&gt;'Exercise 2'!$D$37)</xm:f>
            <x14:dxf>
              <font>
                <b/>
                <i val="0"/>
                <color rgb="FFC00000"/>
              </font>
            </x14:dxf>
          </x14:cfRule>
          <x14:cfRule type="expression" priority="4" id="{9E92EAEF-7DC9-4FC9-9CFF-B2AC6168CE59}">
            <xm:f>AND(C12='Exercise 2'!$C$37,D12='Exercise 2'!$D$37)</xm:f>
            <x14:dxf>
              <font>
                <b/>
                <i val="0"/>
                <color rgb="FF00B050"/>
              </font>
            </x14:dxf>
          </x14:cfRule>
          <xm:sqref>E12</xm:sqref>
        </x14:conditionalFormatting>
        <x14:conditionalFormatting xmlns:xm="http://schemas.microsoft.com/office/excel/2006/main">
          <x14:cfRule type="expression" priority="1" id="{73665A42-D3E9-4C57-A65A-84601E71886A}">
            <xm:f>B14='Exercise 2'!$B$39</xm:f>
            <x14:dxf>
              <font>
                <b/>
                <i val="0"/>
                <color rgb="FF00B050"/>
              </font>
            </x14:dxf>
          </x14:cfRule>
          <x14:cfRule type="expression" priority="2" id="{08F8C601-9F47-46B0-884E-C309366CC011}">
            <xm:f>B14&lt;&gt;'Exercise 2'!$B$39</xm:f>
            <x14:dxf>
              <font>
                <b/>
                <i val="0"/>
                <color rgb="FFC00000"/>
              </font>
            </x14:dxf>
          </x14:cfRule>
          <xm:sqref>E14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CCI Document" ma:contentTypeID="0x0101005BD81117AD50B8448144072BD31C464A003B228EF7E2009046A2B5E48EE6485E7B" ma:contentTypeVersion="8" ma:contentTypeDescription="" ma:contentTypeScope="" ma:versionID="56fbb2234619a5f3c92f51ea295c5527">
  <xsd:schema xmlns:xsd="http://www.w3.org/2001/XMLSchema" xmlns:xs="http://www.w3.org/2001/XMLSchema" xmlns:p="http://schemas.microsoft.com/office/2006/metadata/properties" xmlns:ns1="1c456771-0985-49e7-9302-be6eb45a3cec" xmlns:ns2="http://schemas.microsoft.com/sharepoint/v3" xmlns:ns4="3d961908-4cd6-488c-aab1-dfe844096dc7" targetNamespace="http://schemas.microsoft.com/office/2006/metadata/properties" ma:root="true" ma:fieldsID="198ed949545e4820208d86472fb02d63" ns1:_="" ns2:_="" ns4:_="">
    <xsd:import namespace="1c456771-0985-49e7-9302-be6eb45a3cec"/>
    <xsd:import namespace="http://schemas.microsoft.com/sharepoint/v3"/>
    <xsd:import namespace="3d961908-4cd6-488c-aab1-dfe844096dc7"/>
    <xsd:element name="properties">
      <xsd:complexType>
        <xsd:sequence>
          <xsd:element name="documentManagement">
            <xsd:complexType>
              <xsd:all>
                <xsd:element ref="ns1:IsThisACommitteePortal"/>
                <xsd:element ref="ns1:NCCI_x0020_Description"/>
                <xsd:element ref="ns1:NCCI_x0020_Sub_x0020_Category" minOccurs="0"/>
                <xsd:element ref="ns1:NCCI_x0020_Search_x0020_Category"/>
                <xsd:element ref="ns1:NCCI_x0020_Data_x0020_Type"/>
                <xsd:element ref="ns2:PublishingStartDate" minOccurs="0"/>
                <xsd:element ref="ns2:PublishingExpirationDate" minOccurs="0"/>
                <xsd:element ref="ns1:NCCI_x0020_Archive_x0020_Date"/>
                <xsd:element ref="ns1:NCCI_x0020_List_x0020_Order_x0020_Date"/>
                <xsd:element ref="ns1:NCCI_x0020_Posted_x0020_Date" minOccurs="0"/>
                <xsd:element ref="ns1:NCCI_x0020_Posting_x0020_Flag"/>
                <xsd:element ref="ns1:NCCI_x0020_Enable_x0020_Search"/>
                <xsd:element ref="ns1:NCCI_x0020_National_x0020_or_x0020_State"/>
                <xsd:element ref="ns1:NCCI_x0020_Display_x0020_in_x0020_Listing" minOccurs="0"/>
                <xsd:element ref="ns1:NCCI_x0020_Content_x0020_Owner"/>
                <xsd:element ref="ns1:NCCI_x0020_Content_x0020_Author"/>
                <xsd:element ref="ns1:NCCI_x0020_Editorial_x0020_Reviewer"/>
                <xsd:element ref="ns1:NCCI_x0020_Document_x0020_ID" minOccurs="0"/>
                <xsd:element ref="ns1:CommitteeMeetingDate" minOccurs="0"/>
                <xsd:element ref="ns1:CommitteeTime" minOccurs="0"/>
                <xsd:element ref="ns1:CommitteePlace" minOccurs="0"/>
                <xsd:element ref="ns1:CommitteeInformation" minOccurs="0"/>
                <xsd:element ref="ns1:CommitteeDisplayPresentation" minOccurs="0"/>
                <xsd:element ref="ns2:AssignedTo" minOccurs="0"/>
                <xsd:element ref="ns1:_dlc_DocId" minOccurs="0"/>
                <xsd:element ref="ns1:NCCI_x0020_Sub_x0020_Category_x003a_NCCI_x0020_Category" minOccurs="0"/>
                <xsd:element ref="ns1:_dlc_DocIdUrl" minOccurs="0"/>
                <xsd:element ref="ns1:_dlc_DocIdPersistId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456771-0985-49e7-9302-be6eb45a3cec" elementFormDefault="qualified">
    <xsd:import namespace="http://schemas.microsoft.com/office/2006/documentManagement/types"/>
    <xsd:import namespace="http://schemas.microsoft.com/office/infopath/2007/PartnerControls"/>
    <xsd:element name="IsThisACommitteePortal" ma:index="0" ma:displayName="IsThisACommitteePortal" ma:description="" ma:format="RadioButtons" ma:internalName="IsThisACommitteePortal" ma:readOnly="false">
      <xsd:simpleType>
        <xsd:restriction base="dms:Choice">
          <xsd:enumeration value="Yes"/>
          <xsd:enumeration value="No"/>
        </xsd:restriction>
      </xsd:simpleType>
    </xsd:element>
    <xsd:element name="NCCI_x0020_Description" ma:index="3" ma:displayName="NCCI Description" ma:internalName="NCCI_x0020_Description">
      <xsd:simpleType>
        <xsd:restriction base="dms:Note">
          <xsd:maxLength value="255"/>
        </xsd:restriction>
      </xsd:simpleType>
    </xsd:element>
    <xsd:element name="NCCI_x0020_Sub_x0020_Category" ma:index="4" nillable="true" ma:displayName="NCCI Sub Category" ma:list="{81991bb4-1a86-431f-bf5c-02e9fba158a4}" ma:internalName="NCCI_x0020_Sub_x0020_Category" ma:showField="NCCI_x0020_Sub_x0020_Category0" ma:web="1c456771-0985-49e7-9302-be6eb45a3cec" ma:requiredMultiChoice="tru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NCCI_x0020_Search_x0020_Category" ma:index="5" ma:displayName="NCCI Search Category" ma:list="{3aae141b-f480-4366-b1b0-6204d6205b32}" ma:internalName="NCCI_x0020_Search_x0020_Category" ma:showField="NCCI_x0020_Search_x0020_Category" ma:web="1c456771-0985-49e7-9302-be6eb45a3cec">
      <xsd:simpleType>
        <xsd:restriction base="dms:Lookup"/>
      </xsd:simpleType>
    </xsd:element>
    <xsd:element name="NCCI_x0020_Data_x0020_Type" ma:index="6" ma:displayName="NCCI Data Type" ma:list="{38d94991-ad21-4d93-8c24-060a745803a7}" ma:internalName="NCCI_x0020_Data_x0020_Type" ma:showField="NCCI_x0020_Data_x0020_Type" ma:web="1c456771-0985-49e7-9302-be6eb45a3cec">
      <xsd:simpleType>
        <xsd:restriction base="dms:Lookup"/>
      </xsd:simpleType>
    </xsd:element>
    <xsd:element name="NCCI_x0020_Archive_x0020_Date" ma:index="9" ma:displayName="NCCI Archive Date" ma:format="DateOnly" ma:internalName="NCCI_x0020_Archive_x0020_Date">
      <xsd:simpleType>
        <xsd:restriction base="dms:DateTime"/>
      </xsd:simpleType>
    </xsd:element>
    <xsd:element name="NCCI_x0020_List_x0020_Order_x0020_Date" ma:index="10" ma:displayName="NCCI List Order Date" ma:default="[today]" ma:format="DateOnly" ma:indexed="true" ma:internalName="NCCI_x0020_List_x0020_Order_x0020_Date">
      <xsd:simpleType>
        <xsd:restriction base="dms:DateTime"/>
      </xsd:simpleType>
    </xsd:element>
    <xsd:element name="NCCI_x0020_Posted_x0020_Date" ma:index="11" nillable="true" ma:displayName="NCCI Posted Date" ma:internalName="NCCI_x0020_Posted_x0020_Date">
      <xsd:simpleType>
        <xsd:restriction base="dms:Text">
          <xsd:maxLength value="255"/>
        </xsd:restriction>
      </xsd:simpleType>
    </xsd:element>
    <xsd:element name="NCCI_x0020_Posting_x0020_Flag" ma:index="12" ma:displayName="NCCI Posting Flag" ma:default="Neither" ma:format="RadioButtons" ma:internalName="NCCI_x0020_Posting_x0020_Flag">
      <xsd:simpleType>
        <xsd:restriction base="dms:Choice">
          <xsd:enumeration value="Neither"/>
          <xsd:enumeration value="New"/>
          <xsd:enumeration value="Updated"/>
        </xsd:restriction>
      </xsd:simpleType>
    </xsd:element>
    <xsd:element name="NCCI_x0020_Enable_x0020_Search" ma:index="13" ma:displayName="NCCI Enable Search" ma:default="Yes" ma:format="Dropdown" ma:internalName="NCCI_x0020_Enable_x0020_Search">
      <xsd:simpleType>
        <xsd:restriction base="dms:Choice">
          <xsd:enumeration value="Yes"/>
          <xsd:enumeration value="No"/>
        </xsd:restriction>
      </xsd:simpleType>
    </xsd:element>
    <xsd:element name="NCCI_x0020_National_x0020_or_x0020_State" ma:index="14" ma:displayName="NCCI National or State" ma:default="National" ma:format="Dropdown" ma:internalName="NCCI_x0020_National_x0020_or_x0020_State">
      <xsd:simpleType>
        <xsd:restriction base="dms:Choice">
          <xsd:enumeration value="National"/>
          <xsd:enumeration value="Alabama"/>
          <xsd:enumeration value="Alaska"/>
          <xsd:enumeration value="Arizona"/>
          <xsd:enumeration value="Arkansas"/>
          <xsd:enumeration value="California"/>
          <xsd:enumeration value="Colorado"/>
          <xsd:enumeration value="Connecticut"/>
          <xsd:enumeration value="Delaware"/>
          <xsd:enumeration value="District of Columbia"/>
          <xsd:enumeration value="Florida"/>
          <xsd:enumeration value="Georgia"/>
          <xsd:enumeration value="Hawaii"/>
          <xsd:enumeration value="Idaho"/>
          <xsd:enumeration value="Illinois"/>
          <xsd:enumeration value="Indiana"/>
          <xsd:enumeration value="Iowa"/>
          <xsd:enumeration value="Kansas"/>
          <xsd:enumeration value="Kentucky"/>
          <xsd:enumeration value="Louisiana"/>
          <xsd:enumeration value="Maine"/>
          <xsd:enumeration value="Maryland"/>
          <xsd:enumeration value="Massachusetts"/>
          <xsd:enumeration value="Michigan"/>
          <xsd:enumeration value="Minnesota"/>
          <xsd:enumeration value="Mississippi"/>
          <xsd:enumeration value="Missouri"/>
          <xsd:enumeration value="Montana"/>
          <xsd:enumeration value="Nebraska"/>
          <xsd:enumeration value="Nevada"/>
          <xsd:enumeration value="New Hampshire"/>
          <xsd:enumeration value="New Jersey"/>
          <xsd:enumeration value="New Mexico"/>
          <xsd:enumeration value="New York"/>
          <xsd:enumeration value="North Carolina"/>
          <xsd:enumeration value="North Dakota"/>
          <xsd:enumeration value="Ohio"/>
          <xsd:enumeration value="Oklahoma"/>
          <xsd:enumeration value="Oregon"/>
          <xsd:enumeration value="Pennsylvania"/>
          <xsd:enumeration value="Rhode Island"/>
          <xsd:enumeration value="South Carolina"/>
          <xsd:enumeration value="South Dakota"/>
          <xsd:enumeration value="Tennessee"/>
          <xsd:enumeration value="Texas"/>
          <xsd:enumeration value="Utah"/>
          <xsd:enumeration value="Vermont"/>
          <xsd:enumeration value="Virginia"/>
          <xsd:enumeration value="Washington"/>
          <xsd:enumeration value="West Virginia"/>
          <xsd:enumeration value="Wisconsin"/>
          <xsd:enumeration value="Wyoming"/>
        </xsd:restriction>
      </xsd:simpleType>
    </xsd:element>
    <xsd:element name="NCCI_x0020_Display_x0020_in_x0020_Listing" ma:index="15" nillable="true" ma:displayName="NCCI Display in Listing" ma:default="0" ma:internalName="NCCI_x0020_Display_x0020_in_x0020_Listing">
      <xsd:simpleType>
        <xsd:restriction base="dms:Boolean"/>
      </xsd:simpleType>
    </xsd:element>
    <xsd:element name="NCCI_x0020_Content_x0020_Owner" ma:index="16" ma:displayName="NCCI Content Owner" ma:list="UserInfo" ma:SharePointGroup="0" ma:internalName="NCCI_x0020_Content_x0020_Own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NCCI_x0020_Content_x0020_Author" ma:index="17" ma:displayName="NCCI Content Author" ma:list="UserInfo" ma:SharePointGroup="211" ma:internalName="NCCI_x0020_Content_x0020_Autho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NCCI_x0020_Editorial_x0020_Reviewer" ma:index="18" ma:displayName="NCCI Editorial Reviewer" ma:list="UserInfo" ma:SharePointGroup="55" ma:internalName="NCCI_x0020_Editorial_x0020_Review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NCCI_x0020_Document_x0020_ID" ma:index="19" nillable="true" ma:displayName="NCCI Document ID" ma:internalName="NCCI_x0020_Document_x0020_ID">
      <xsd:simpleType>
        <xsd:restriction base="dms:Text">
          <xsd:maxLength value="255"/>
        </xsd:restriction>
      </xsd:simpleType>
    </xsd:element>
    <xsd:element name="CommitteeMeetingDate" ma:index="21" nillable="true" ma:displayName="CommitteeMeetingDate" ma:description="*This field is required only for Committees Portal." ma:format="DateOnly" ma:internalName="CommitteeMeetingDate">
      <xsd:simpleType>
        <xsd:restriction base="dms:DateTime"/>
      </xsd:simpleType>
    </xsd:element>
    <xsd:element name="CommitteeTime" ma:index="22" nillable="true" ma:displayName="CommitteeTime" ma:description="*This field is required only for Committees Portal." ma:internalName="CommitteeTime">
      <xsd:simpleType>
        <xsd:restriction base="dms:Text">
          <xsd:maxLength value="255"/>
        </xsd:restriction>
      </xsd:simpleType>
    </xsd:element>
    <xsd:element name="CommitteePlace" ma:index="23" nillable="true" ma:displayName="CommitteePlace" ma:description="*This field is required only for Committees Portal." ma:internalName="CommitteePlace">
      <xsd:simpleType>
        <xsd:restriction base="dms:Text">
          <xsd:maxLength value="255"/>
        </xsd:restriction>
      </xsd:simpleType>
    </xsd:element>
    <xsd:element name="CommitteeInformation" ma:index="24" nillable="true" ma:displayName="CommitteeInformation" ma:description="*This field is required only for Committees Portal." ma:internalName="CommitteeInformation">
      <xsd:simpleType>
        <xsd:restriction base="dms:Text">
          <xsd:maxLength value="255"/>
        </xsd:restriction>
      </xsd:simpleType>
    </xsd:element>
    <xsd:element name="CommitteeDisplayPresentation" ma:index="25" nillable="true" ma:displayName="CommitteeDisplayPresentation" ma:default="None" ma:description="*This field is required only for Committees Portal." ma:format="Dropdown" ma:internalName="CommitteeDisplayPresentation">
      <xsd:simpleType>
        <xsd:restriction base="dms:Choice">
          <xsd:enumeration value="Yes"/>
          <xsd:enumeration value="No"/>
          <xsd:enumeration value="None"/>
        </xsd:restriction>
      </xsd:simpleType>
    </xsd:element>
    <xsd:element name="_dlc_DocId" ma:index="33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NCCI_x0020_Sub_x0020_Category_x003a_NCCI_x0020_Category" ma:index="35" nillable="true" ma:displayName="NCCI Sub Category:NCCI Category" ma:list="{81991bb4-1a86-431f-bf5c-02e9fba158a4}" ma:internalName="NCCI_x0020_Sub_x0020_Category_x003A_NCCI_x0020_Category" ma:readOnly="true" ma:showField="NCCI_x0020_Category" ma:web="1c456771-0985-49e7-9302-be6eb45a3ce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7" nillable="true" ma:displayName="Scheduling Start Date" ma:description="Scheduling Start Date is a site column created by the Publishing feature. It is used to specify the date and time on which this page will first appear to site visitors." ma:internalName="PublishingStartDate">
      <xsd:simpleType>
        <xsd:restriction base="dms:Unknown"/>
      </xsd:simpleType>
    </xsd:element>
    <xsd:element name="PublishingExpirationDate" ma:index="8" nillable="true" ma:displayName="Scheduling End Date" ma:description="Scheduling End Date is a site column created by the Publishing feature. It is used to specify the date and time on which this page will no longer appear to site visitors." ma:indexed="true" ma:internalName="PublishingExpirationDate">
      <xsd:simpleType>
        <xsd:restriction base="dms:Unknown"/>
      </xsd:simpleType>
    </xsd:element>
    <xsd:element name="AssignedTo" ma:index="29" nillable="true" ma:displayName="Assigned To" ma:list="UserInfo" ma:internalName="Assigned_x0020_To0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961908-4cd6-488c-aab1-dfe844096dc7" elementFormDefault="qualified">
    <xsd:import namespace="http://schemas.microsoft.com/office/2006/documentManagement/types"/>
    <xsd:import namespace="http://schemas.microsoft.com/office/infopath/2007/PartnerControls"/>
    <xsd:element name="SharedWithUsers" ma:index="4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32" ma:displayName="Content Type"/>
        <xsd:element ref="dc:title" minOccurs="0" maxOccurs="1" ma:index="2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CCI_x0020_Display_x0020_in_x0020_Listing xmlns="1c456771-0985-49e7-9302-be6eb45a3cec">false</NCCI_x0020_Display_x0020_in_x0020_Listing>
    <NCCI_x0020_Data_x0020_Type xmlns="1c456771-0985-49e7-9302-be6eb45a3cec">1</NCCI_x0020_Data_x0020_Type>
    <NCCI_x0020_Posting_x0020_Flag xmlns="1c456771-0985-49e7-9302-be6eb45a3cec">Neither</NCCI_x0020_Posting_x0020_Flag>
    <NCCI_x0020_Enable_x0020_Search xmlns="1c456771-0985-49e7-9302-be6eb45a3cec">No</NCCI_x0020_Enable_x0020_Search>
    <NCCI_x0020_National_x0020_or_x0020_State xmlns="1c456771-0985-49e7-9302-be6eb45a3cec">National</NCCI_x0020_National_x0020_or_x0020_State>
    <CommitteeTime xmlns="1c456771-0985-49e7-9302-be6eb45a3cec" xsi:nil="true"/>
    <AssignedTo xmlns="http://schemas.microsoft.com/sharepoint/v3">
      <UserInfo>
        <DisplayName/>
        <AccountId xsi:nil="true"/>
        <AccountType/>
      </UserInfo>
    </AssignedTo>
    <NCCI_x0020_Content_x0020_Author xmlns="1c456771-0985-49e7-9302-be6eb45a3cec">
      <UserInfo>
        <DisplayName>Sarah Murphy</DisplayName>
        <AccountId>570</AccountId>
        <AccountType/>
      </UserInfo>
    </NCCI_x0020_Content_x0020_Author>
    <IsThisACommitteePortal xmlns="1c456771-0985-49e7-9302-be6eb45a3cec">No</IsThisACommitteePortal>
    <NCCI_x0020_Document_x0020_ID xmlns="1c456771-0985-49e7-9302-be6eb45a3cec">6ac24334-d8d1-454e-bf03-3dfc240a39b6</NCCI_x0020_Document_x0020_ID>
    <CommitteeDisplayPresentation xmlns="1c456771-0985-49e7-9302-be6eb45a3cec">None</CommitteeDisplayPresentation>
    <NCCI_x0020_Content_x0020_Owner xmlns="1c456771-0985-49e7-9302-be6eb45a3cec">
      <UserInfo>
        <DisplayName>Sarah Murphy</DisplayName>
        <AccountId>570</AccountId>
        <AccountType/>
      </UserInfo>
    </NCCI_x0020_Content_x0020_Owner>
    <NCCI_x0020_Posted_x0020_Date xmlns="1c456771-0985-49e7-9302-be6eb45a3cec">April 07, 2026</NCCI_x0020_Posted_x0020_Date>
    <NCCI_x0020_Archive_x0020_Date xmlns="1c456771-0985-49e7-9302-be6eb45a3cec">2100-08-25T04:00:00+00:00</NCCI_x0020_Archive_x0020_Date>
    <NCCI_x0020_Sub_x0020_Category xmlns="1c456771-0985-49e7-9302-be6eb45a3cec">
      <Value>49</Value>
    </NCCI_x0020_Sub_x0020_Category>
    <PublishingExpirationDate xmlns="http://schemas.microsoft.com/sharepoint/v3" xsi:nil="true"/>
    <NCCI_x0020_List_x0020_Order_x0020_Date xmlns="1c456771-0985-49e7-9302-be6eb45a3cec">2026-04-07T04:00:00+00:00</NCCI_x0020_List_x0020_Order_x0020_Date>
    <NCCI_x0020_Editorial_x0020_Reviewer xmlns="1c456771-0985-49e7-9302-be6eb45a3cec">
      <UserInfo>
        <DisplayName>Irania Acevedo Montello</DisplayName>
        <AccountId>133</AccountId>
        <AccountType/>
      </UserInfo>
    </NCCI_x0020_Editorial_x0020_Reviewer>
    <PublishingStartDate xmlns="http://schemas.microsoft.com/sharepoint/v3" xsi:nil="true"/>
    <CommitteeMeetingDate xmlns="1c456771-0985-49e7-9302-be6eb45a3cec" xsi:nil="true"/>
    <CommitteePlace xmlns="1c456771-0985-49e7-9302-be6eb45a3cec" xsi:nil="true"/>
    <NCCI_x0020_Search_x0020_Category xmlns="1c456771-0985-49e7-9302-be6eb45a3cec">8</NCCI_x0020_Search_x0020_Category>
    <NCCI_x0020_Description xmlns="1c456771-0985-49e7-9302-be6eb45a3cec">DSR-Avg-Deviation-Method-Module5-Exercise2</NCCI_x0020_Description>
    <CommitteeInformation xmlns="1c456771-0985-49e7-9302-be6eb45a3cec" xsi:nil="true"/>
  </documentManagement>
</p:properties>
</file>

<file path=customXml/itemProps1.xml><?xml version="1.0" encoding="utf-8"?>
<ds:datastoreItem xmlns:ds="http://schemas.openxmlformats.org/officeDocument/2006/customXml" ds:itemID="{BB35617F-74A4-4388-AC2A-0A088EE187DC}"/>
</file>

<file path=customXml/itemProps2.xml><?xml version="1.0" encoding="utf-8"?>
<ds:datastoreItem xmlns:ds="http://schemas.openxmlformats.org/officeDocument/2006/customXml" ds:itemID="{EEA505AF-4945-4EC3-A370-358BCDC821AE}"/>
</file>

<file path=customXml/itemProps3.xml><?xml version="1.0" encoding="utf-8"?>
<ds:datastoreItem xmlns:ds="http://schemas.openxmlformats.org/officeDocument/2006/customXml" ds:itemID="{D204374D-5999-401C-93C4-6F87EE8779FE}"/>
</file>

<file path=customXml/itemProps4.xml><?xml version="1.0" encoding="utf-8"?>
<ds:datastoreItem xmlns:ds="http://schemas.openxmlformats.org/officeDocument/2006/customXml" ds:itemID="{B055F6A9-F994-4FD5-A438-43AC18C71EE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Exercise 2</vt:lpstr>
      <vt:lpstr>Supplements</vt:lpstr>
      <vt:lpstr>Answer</vt:lpstr>
      <vt:lpstr>Supplements!Print_Area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DSR-Avg-Deviation-Method-Module5-Exercise2</dc:title>
  <dc:creator/>
  <cp:lastModifiedBy/>
  <dcterms:created xsi:type="dcterms:W3CDTF">2021-01-08T18:46:19Z</dcterms:created>
  <dcterms:modified xsi:type="dcterms:W3CDTF">2021-01-10T22:01:16Z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0x0101005BD81117AD50B8448144072BD31C464A003B228EF7E2009046A2B5E48EE6485E7B</vt:lpwstr>
  </property>
</Properties>
</file>