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66925"/>
  <xr:revisionPtr revIDLastSave="0" documentId="8_{0236711C-1DE9-4C79-B034-04C3FBACED0B}" xr6:coauthVersionLast="45" xr6:coauthVersionMax="45" xr10:uidLastSave="{00000000-0000-0000-0000-000000000000}"/>
  <bookViews>
    <workbookView xWindow="-120" yWindow="-120" windowWidth="29040" windowHeight="17640" xr2:uid="{A4362177-19F7-4088-BDD3-1288632AB297}"/>
  </bookViews>
  <sheets>
    <sheet name="Exercise 1" sheetId="1" r:id="rId1"/>
    <sheet name="Supplements" sheetId="4" r:id="rId2"/>
    <sheet name="Answer" sheetId="3" r:id="rId3"/>
  </sheets>
  <definedNames>
    <definedName name="d0e7393" localSheetId="1">Supplements!#REF!</definedName>
    <definedName name="d0e7400" localSheetId="1">Supplements!#REF!</definedName>
    <definedName name="d0e7407" localSheetId="1">Supplements!#REF!</definedName>
    <definedName name="d0e7641" localSheetId="1">Supplements!#REF!</definedName>
    <definedName name="d0e7702" localSheetId="1">Supplements!#REF!</definedName>
    <definedName name="d0e7714" localSheetId="1">Supplements!#REF!</definedName>
    <definedName name="d0e7721" localSheetId="1">Supplements!#REF!</definedName>
    <definedName name="ftn.d0e7393" localSheetId="1">Supplements!#REF!</definedName>
    <definedName name="ftn.d0e7400" localSheetId="1">Supplements!#REF!</definedName>
    <definedName name="ftn.d0e7407" localSheetId="1">Supplements!#REF!</definedName>
    <definedName name="ftn.d0e7641" localSheetId="1">Supplements!#REF!</definedName>
    <definedName name="ftn.d0e7702" localSheetId="1">Supplements!#REF!</definedName>
    <definedName name="ftn.d0e7714" localSheetId="1">Supplements!#REF!</definedName>
    <definedName name="ftn.d0e7721" localSheetId="1">Supplements!#REF!</definedName>
    <definedName name="ftn.Part7ETable2" localSheetId="1">Supplements!#REF!</definedName>
    <definedName name="Part7EDCtoIN" localSheetId="1">Supplements!#REF!</definedName>
    <definedName name="Part7ETable2" localSheetId="1">Supplements!#REF!</definedName>
    <definedName name="_xlnm.Print_Area" localSheetId="1">Supplements!$A$1:$H$11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3" l="1"/>
  <c r="E8" i="3" l="1"/>
  <c r="E5" i="3"/>
  <c r="E4" i="3"/>
  <c r="E28" i="1" l="1"/>
  <c r="E27" i="1"/>
  <c r="E25" i="1"/>
  <c r="E24" i="1"/>
  <c r="C24" i="1"/>
  <c r="E30" i="1"/>
  <c r="E23" i="1"/>
  <c r="D28" i="1"/>
  <c r="C28" i="1"/>
  <c r="D27" i="1"/>
  <c r="C27" i="1"/>
  <c r="D25" i="1"/>
  <c r="D24" i="1"/>
  <c r="C25" i="1"/>
  <c r="E7" i="3" l="1"/>
  <c r="D26" i="1"/>
  <c r="D29" i="1" s="1"/>
  <c r="D31" i="1" s="1"/>
  <c r="C26" i="1"/>
  <c r="E26" i="1" l="1"/>
  <c r="C29" i="1"/>
  <c r="C31" i="1" l="1"/>
  <c r="E31" i="1" s="1"/>
</calcChain>
</file>

<file path=xl/sharedStrings.xml><?xml version="1.0" encoding="utf-8"?>
<sst xmlns="http://schemas.openxmlformats.org/spreadsheetml/2006/main" count="45" uniqueCount="31">
  <si>
    <t>Policy Period</t>
  </si>
  <si>
    <t>Net Premium</t>
  </si>
  <si>
    <t>Company Standard Premium</t>
  </si>
  <si>
    <t>Company Standard Premium used to calculate DSR Premium</t>
  </si>
  <si>
    <t>Deviation/LCM</t>
  </si>
  <si>
    <t>DSR Premium</t>
  </si>
  <si>
    <t>Premium Component</t>
  </si>
  <si>
    <t>Balance to Minimum Premium</t>
  </si>
  <si>
    <t>Expense Constant</t>
  </si>
  <si>
    <t>Premium Discount</t>
  </si>
  <si>
    <t>Schedule Rating</t>
  </si>
  <si>
    <t>LCM</t>
  </si>
  <si>
    <t>1/1/2019 Through 7/31/2019</t>
  </si>
  <si>
    <t>8/1/2019 Through 12/31/2019</t>
  </si>
  <si>
    <t>1A</t>
  </si>
  <si>
    <t>1B</t>
  </si>
  <si>
    <t>1C</t>
  </si>
  <si>
    <t>1D</t>
  </si>
  <si>
    <t>1E</t>
  </si>
  <si>
    <t>PY 2019 Total</t>
  </si>
  <si>
    <t>To complete this exercise, please select answers for 1A through 1E:</t>
  </si>
  <si>
    <t xml:space="preserve">     For 1E, please select the LCM that corresponds to each time period</t>
  </si>
  <si>
    <t>For this exercise, assume the DSR level is loss costs</t>
  </si>
  <si>
    <r>
      <t>Deriving DSR Premium</t>
    </r>
    <r>
      <rPr>
        <sz val="14"/>
        <color theme="1"/>
        <rFont val="Calibri"/>
        <family val="2"/>
      </rPr>
      <t>—</t>
    </r>
    <r>
      <rPr>
        <sz val="14"/>
        <color theme="1"/>
        <rFont val="Calibri"/>
        <family val="2"/>
        <scheme val="minor"/>
      </rPr>
      <t>Average Deviation Method</t>
    </r>
  </si>
  <si>
    <t>Policy Year 2019 Premium—Exercise 1</t>
  </si>
  <si>
    <r>
      <t xml:space="preserve">     For 1A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1B, please select which components are in Net Premium, but are not reported in Company Standard Premium</t>
    </r>
  </si>
  <si>
    <r>
      <t xml:space="preserve">     For 1C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1D, please select which components are in Company Standard Premium, but are not reported in DSR Premium</t>
    </r>
  </si>
  <si>
    <t>Company Standard Premium Used to Calculate DSR Premium</t>
  </si>
  <si>
    <t>Supplement 1</t>
  </si>
  <si>
    <t>Use the Premium Components Chart in the 'Supplements' tab for assistance</t>
  </si>
  <si>
    <t>Once you have made selections for 1A-1E, please check your answers in the 'Answer'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</si>
</sst>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3" formatCode="_(* #,##0.00_);_(* \(#,##0.00\);_(* &quot;-&quot;??_);_(@_)"/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20"/>
      <color rgb="FF365F91"/>
      <name val="Calibri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8CA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7EEF1"/>
        <bgColor indexed="64"/>
      </patternFill>
    </fill>
    <fill>
      <patternFill patternType="solid">
        <fgColor rgb="FFCBDBE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</cellStyleXfs>
  <cellXfs count="41">
    <xf numFmtId="0" fontId="0" fillId="0" borderId="0" xfId="0"/>
    <xf numFmtId="0" fontId="4" fillId="5" borderId="4" xfId="0" applyFont="1" applyFill="1" applyBorder="1" applyAlignment="1">
      <alignment horizontal="left" vertical="center" wrapText="1" inden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7" borderId="8" xfId="0" applyFont="1" applyFill="1" applyBorder="1" applyAlignment="1">
      <alignment vertical="center" wrapText="1"/>
    </xf>
    <xf numFmtId="3" fontId="7" fillId="7" borderId="8" xfId="0" applyNumberFormat="1" applyFont="1" applyFill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7" fillId="7" borderId="8" xfId="0" applyFont="1" applyFill="1" applyBorder="1" applyAlignment="1">
      <alignment vertical="center"/>
    </xf>
    <xf numFmtId="0" fontId="0" fillId="7" borderId="9" xfId="0" applyFill="1" applyBorder="1" applyAlignment="1">
      <alignment vertical="center"/>
    </xf>
    <xf numFmtId="0" fontId="7" fillId="7" borderId="9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7" fillId="7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6" fontId="4" fillId="4" borderId="5" xfId="0" applyNumberFormat="1" applyFont="1" applyFill="1" applyBorder="1" applyAlignment="1">
      <alignment vertical="center" wrapText="1"/>
    </xf>
    <xf numFmtId="6" fontId="5" fillId="4" borderId="5" xfId="0" applyNumberFormat="1" applyFont="1" applyFill="1" applyBorder="1" applyAlignment="1">
      <alignment vertical="center" wrapText="1"/>
    </xf>
    <xf numFmtId="6" fontId="5" fillId="6" borderId="5" xfId="0" applyNumberFormat="1" applyFont="1" applyFill="1" applyBorder="1" applyAlignment="1">
      <alignment vertical="center" wrapText="1"/>
    </xf>
    <xf numFmtId="3" fontId="5" fillId="5" borderId="5" xfId="1" applyNumberFormat="1" applyFont="1" applyFill="1" applyBorder="1" applyAlignment="1">
      <alignment vertical="center" wrapText="1"/>
    </xf>
    <xf numFmtId="3" fontId="5" fillId="6" borderId="5" xfId="1" applyNumberFormat="1" applyFont="1" applyFill="1" applyBorder="1" applyAlignment="1">
      <alignment vertical="center" wrapText="1"/>
    </xf>
    <xf numFmtId="164" fontId="7" fillId="0" borderId="9" xfId="0" applyNumberFormat="1" applyFont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 wrapText="1" indent="1"/>
    </xf>
    <xf numFmtId="0" fontId="10" fillId="5" borderId="4" xfId="0" applyFont="1" applyFill="1" applyBorder="1" applyAlignment="1">
      <alignment horizontal="left" vertical="center" wrapText="1" indent="1"/>
    </xf>
    <xf numFmtId="164" fontId="10" fillId="5" borderId="5" xfId="0" applyNumberFormat="1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12" fillId="2" borderId="1" xfId="2" applyFont="1" applyAlignment="1">
      <alignment horizontal="left" vertical="center" wrapText="1" indent="1"/>
    </xf>
    <xf numFmtId="164" fontId="12" fillId="2" borderId="1" xfId="2" applyNumberFormat="1" applyFont="1" applyAlignment="1">
      <alignment vertical="center" wrapText="1"/>
    </xf>
    <xf numFmtId="0" fontId="5" fillId="0" borderId="0" xfId="0" applyFont="1"/>
    <xf numFmtId="0" fontId="1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horizontal="center" wrapText="1"/>
    </xf>
    <xf numFmtId="0" fontId="13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Continuous"/>
    </xf>
    <xf numFmtId="0" fontId="0" fillId="0" borderId="0" xfId="0" applyAlignment="1">
      <alignment horizontal="centerContinuous"/>
    </xf>
  </cellXfs>
  <cellStyles count="3">
    <cellStyle name="Check Cell" xfId="2" builtinId="23"/>
    <cellStyle name="Comma" xfId="1" builtinId="3"/>
    <cellStyle name="Normal" xfId="0" builtinId="0"/>
  </cellStyles>
  <dxfs count="22"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2</xdr:row>
      <xdr:rowOff>6350</xdr:rowOff>
    </xdr:from>
    <xdr:to>
      <xdr:col>6</xdr:col>
      <xdr:colOff>792797</xdr:colOff>
      <xdr:row>41</xdr:row>
      <xdr:rowOff>144462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710C47-CB5F-4BE7-A0D2-CD67655C39B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62" y="373062"/>
          <a:ext cx="6220460" cy="71913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203200</xdr:colOff>
      <xdr:row>42</xdr:row>
      <xdr:rowOff>12700</xdr:rowOff>
    </xdr:from>
    <xdr:to>
      <xdr:col>6</xdr:col>
      <xdr:colOff>779145</xdr:colOff>
      <xdr:row>75</xdr:row>
      <xdr:rowOff>95567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16757F-A011-4882-BFE9-E9977349D82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62" y="7618412"/>
          <a:ext cx="6219508" cy="6050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F7441-D3B3-4187-8973-F4915833517C}">
  <sheetPr codeName="Sheet1">
    <pageSetUpPr fitToPage="1"/>
  </sheetPr>
  <dimension ref="A1:E31"/>
  <sheetViews>
    <sheetView tabSelected="1" zoomScaleNormal="100" workbookViewId="0"/>
  </sheetViews>
  <sheetFormatPr defaultRowHeight="15" x14ac:dyDescent="0.25"/>
  <cols>
    <col min="1" max="1" width="4.42578125" style="32" customWidth="1"/>
    <col min="2" max="2" width="38.140625" customWidth="1"/>
    <col min="3" max="4" width="17.140625" bestFit="1" customWidth="1"/>
    <col min="5" max="5" width="46.5703125" bestFit="1" customWidth="1"/>
  </cols>
  <sheetData>
    <row r="1" spans="2:4" ht="15" customHeight="1" x14ac:dyDescent="0.25"/>
    <row r="2" spans="2:4" ht="26.25" x14ac:dyDescent="0.25">
      <c r="B2" s="28" t="s">
        <v>24</v>
      </c>
    </row>
    <row r="3" spans="2:4" ht="19.5" thickBot="1" x14ac:dyDescent="0.3">
      <c r="B3" s="29" t="s">
        <v>23</v>
      </c>
    </row>
    <row r="4" spans="2:4" ht="45.75" thickBot="1" x14ac:dyDescent="0.3">
      <c r="B4" s="2" t="s">
        <v>6</v>
      </c>
      <c r="C4" s="2" t="s">
        <v>12</v>
      </c>
      <c r="D4" s="3" t="s">
        <v>13</v>
      </c>
    </row>
    <row r="5" spans="2:4" ht="15.75" thickBot="1" x14ac:dyDescent="0.3">
      <c r="B5" s="4" t="s">
        <v>7</v>
      </c>
      <c r="C5" s="5">
        <v>85746</v>
      </c>
      <c r="D5" s="6">
        <v>82000</v>
      </c>
    </row>
    <row r="6" spans="2:4" ht="15.75" thickBot="1" x14ac:dyDescent="0.3">
      <c r="B6" s="4" t="s">
        <v>8</v>
      </c>
      <c r="C6" s="5">
        <v>125000</v>
      </c>
      <c r="D6" s="6">
        <v>106250</v>
      </c>
    </row>
    <row r="7" spans="2:4" ht="15.75" thickBot="1" x14ac:dyDescent="0.3">
      <c r="B7" s="7" t="s">
        <v>9</v>
      </c>
      <c r="C7" s="5">
        <v>-546273</v>
      </c>
      <c r="D7" s="6">
        <v>-418653</v>
      </c>
    </row>
    <row r="8" spans="2:4" ht="15.75" thickBot="1" x14ac:dyDescent="0.3">
      <c r="B8" s="7" t="s">
        <v>10</v>
      </c>
      <c r="C8" s="5">
        <v>-347651</v>
      </c>
      <c r="D8" s="6">
        <v>-558102</v>
      </c>
    </row>
    <row r="9" spans="2:4" ht="15.75" thickBot="1" x14ac:dyDescent="0.3">
      <c r="B9" s="8"/>
      <c r="C9" s="9"/>
      <c r="D9" s="10"/>
    </row>
    <row r="10" spans="2:4" ht="15.75" thickBot="1" x14ac:dyDescent="0.3">
      <c r="B10" s="4" t="s">
        <v>11</v>
      </c>
      <c r="C10" s="11">
        <v>1.4570000000000001</v>
      </c>
      <c r="D10" s="19">
        <v>1.6779999999999999</v>
      </c>
    </row>
    <row r="12" spans="2:4" ht="18.75" x14ac:dyDescent="0.3">
      <c r="B12" s="27" t="s">
        <v>22</v>
      </c>
    </row>
    <row r="13" spans="2:4" ht="18.75" x14ac:dyDescent="0.3">
      <c r="B13" s="27" t="s">
        <v>20</v>
      </c>
    </row>
    <row r="14" spans="2:4" ht="18.75" x14ac:dyDescent="0.3">
      <c r="B14" s="27" t="s">
        <v>25</v>
      </c>
    </row>
    <row r="15" spans="2:4" ht="18.75" x14ac:dyDescent="0.3">
      <c r="B15" s="27" t="s">
        <v>26</v>
      </c>
    </row>
    <row r="16" spans="2:4" ht="18.75" x14ac:dyDescent="0.3">
      <c r="B16" s="27" t="s">
        <v>21</v>
      </c>
    </row>
    <row r="17" spans="1:5" ht="18.75" x14ac:dyDescent="0.3">
      <c r="B17" s="27"/>
    </row>
    <row r="18" spans="1:5" ht="18.75" x14ac:dyDescent="0.3">
      <c r="B18" s="27" t="s">
        <v>29</v>
      </c>
    </row>
    <row r="19" spans="1:5" ht="18.75" x14ac:dyDescent="0.3">
      <c r="B19" s="27"/>
    </row>
    <row r="20" spans="1:5" ht="18.75" x14ac:dyDescent="0.3">
      <c r="B20" s="27" t="s">
        <v>30</v>
      </c>
    </row>
    <row r="21" spans="1:5" ht="19.5" thickBot="1" x14ac:dyDescent="0.35">
      <c r="B21" s="27"/>
    </row>
    <row r="22" spans="1:5" ht="57" thickBot="1" x14ac:dyDescent="0.35">
      <c r="B22" s="34" t="s">
        <v>0</v>
      </c>
      <c r="C22" s="23" t="s">
        <v>12</v>
      </c>
      <c r="D22" s="23" t="s">
        <v>13</v>
      </c>
      <c r="E22" s="35" t="s">
        <v>19</v>
      </c>
    </row>
    <row r="23" spans="1:5" ht="20.25" thickTop="1" thickBot="1" x14ac:dyDescent="0.3">
      <c r="B23" s="12" t="s">
        <v>1</v>
      </c>
      <c r="C23" s="14">
        <v>2549785</v>
      </c>
      <c r="D23" s="14">
        <v>1945272</v>
      </c>
      <c r="E23" s="14">
        <f>C23+D23</f>
        <v>4495057</v>
      </c>
    </row>
    <row r="24" spans="1:5" ht="20.25" thickTop="1" thickBot="1" x14ac:dyDescent="0.35">
      <c r="A24" s="33" t="s">
        <v>14</v>
      </c>
      <c r="B24" s="25"/>
      <c r="C24" s="17" t="str">
        <f>IFERROR(VLOOKUP(B24, $B$5:$D$8, 2, 0), "")</f>
        <v/>
      </c>
      <c r="D24" s="17" t="str">
        <f>IFERROR(VLOOKUP(B24, $B$5:$D$8, 3, 0), "")</f>
        <v/>
      </c>
      <c r="E24" s="30" t="str">
        <f>IF(B24="", "PLEASE SELECT A RESPONSE",IF(OR(B24=$B$25, B24=$B$27,B24=$B$28), "PLEASE CHECK YOUR ANSWERS. NO DUPLICATES.", ""))</f>
        <v>PLEASE SELECT A RESPONSE</v>
      </c>
    </row>
    <row r="25" spans="1:5" ht="20.25" thickTop="1" thickBot="1" x14ac:dyDescent="0.35">
      <c r="A25" s="33" t="s">
        <v>15</v>
      </c>
      <c r="B25" s="25"/>
      <c r="C25" s="18" t="str">
        <f t="shared" ref="C25" si="0">IFERROR(VLOOKUP(B25, $B$5:$D$8, 2, 0), "")</f>
        <v/>
      </c>
      <c r="D25" s="18" t="str">
        <f t="shared" ref="D25" si="1">IFERROR(VLOOKUP(B25, $B$5:$D$8, 3, 0), "")</f>
        <v/>
      </c>
      <c r="E25" s="30" t="str">
        <f>IF(B25="", "PLEASE SELECT A RESPONSE", IF(OR(B25=$B$24, B25=$B$27,B25=$B$28), "PLEASE CHECK YOUR ANSWERS. NO DUPLICATES.",""))</f>
        <v>PLEASE SELECT A RESPONSE</v>
      </c>
    </row>
    <row r="26" spans="1:5" ht="20.25" thickTop="1" thickBot="1" x14ac:dyDescent="0.35">
      <c r="A26" s="33"/>
      <c r="B26" s="12" t="s">
        <v>2</v>
      </c>
      <c r="C26" s="15" t="str">
        <f>IFERROR(C23-C24-C25, "")</f>
        <v/>
      </c>
      <c r="D26" s="15" t="str">
        <f>IFERROR(D23-D24-D25, "")</f>
        <v/>
      </c>
      <c r="E26" s="14" t="str">
        <f>IFERROR(C26+D26, "")</f>
        <v/>
      </c>
    </row>
    <row r="27" spans="1:5" ht="20.25" thickTop="1" thickBot="1" x14ac:dyDescent="0.35">
      <c r="A27" s="33" t="s">
        <v>16</v>
      </c>
      <c r="B27" s="25"/>
      <c r="C27" s="18" t="str">
        <f>IFERROR(VLOOKUP(B27, $B$5:$D$8, 2, 0), "")</f>
        <v/>
      </c>
      <c r="D27" s="18" t="str">
        <f>IFERROR(VLOOKUP(B27, $B$5:$D$8, 3, 0), "")</f>
        <v/>
      </c>
      <c r="E27" s="30" t="str">
        <f>IF(B27="", "PLEASE SELECT A RESPONSE", IF(OR(B27=$B$24, B27=$B$25,B27=$B$28), "PLEASE CHECK YOUR ANSWERS. NO DUPLICATES.",""))</f>
        <v>PLEASE SELECT A RESPONSE</v>
      </c>
    </row>
    <row r="28" spans="1:5" ht="20.25" thickTop="1" thickBot="1" x14ac:dyDescent="0.35">
      <c r="A28" s="33" t="s">
        <v>17</v>
      </c>
      <c r="B28" s="25"/>
      <c r="C28" s="17" t="str">
        <f t="shared" ref="C28" si="2">IFERROR(VLOOKUP(B28, $B$5:$D$8, 2, 0), "")</f>
        <v/>
      </c>
      <c r="D28" s="17" t="str">
        <f t="shared" ref="D28" si="3">IFERROR(VLOOKUP(B28, $B$5:$D$8, 3, 0), "")</f>
        <v/>
      </c>
      <c r="E28" s="30" t="str">
        <f>IF(B28="", "PLEASE SELECT A RESPONSE",IF(OR(B28=$B$24, B28=$B$25,B28=$B$27), "PLEASE CHECK YOUR ANSWERS. NO DUPLICATES.", ""))</f>
        <v>PLEASE SELECT A RESPONSE</v>
      </c>
    </row>
    <row r="29" spans="1:5" ht="39" thickTop="1" thickBot="1" x14ac:dyDescent="0.35">
      <c r="A29" s="33"/>
      <c r="B29" s="13" t="s">
        <v>27</v>
      </c>
      <c r="C29" s="16" t="str">
        <f>IFERROR(C26-C27-C28, "")</f>
        <v/>
      </c>
      <c r="D29" s="16" t="str">
        <f>IFERROR(D26-D27-D28, "")</f>
        <v/>
      </c>
      <c r="E29" s="31"/>
    </row>
    <row r="30" spans="1:5" ht="20.25" thickTop="1" thickBot="1" x14ac:dyDescent="0.35">
      <c r="A30" s="33" t="s">
        <v>18</v>
      </c>
      <c r="B30" s="1" t="s">
        <v>4</v>
      </c>
      <c r="C30" s="26"/>
      <c r="D30" s="26"/>
      <c r="E30" s="30" t="str">
        <f>IF(OR(C30="",D30=""),"PLEASE SELECT A RESPONSE FOR ALL TIME PERIODS", "")</f>
        <v>PLEASE SELECT A RESPONSE FOR ALL TIME PERIODS</v>
      </c>
    </row>
    <row r="31" spans="1:5" ht="19.5" thickBot="1" x14ac:dyDescent="0.3">
      <c r="B31" s="12" t="s">
        <v>5</v>
      </c>
      <c r="C31" s="15" t="str">
        <f>IFERROR(C29/C30, "")</f>
        <v/>
      </c>
      <c r="D31" s="15" t="str">
        <f>IFERROR(D29/D30, "")</f>
        <v/>
      </c>
      <c r="E31" s="14" t="str">
        <f>IFERROR(C31+D31, "")</f>
        <v/>
      </c>
    </row>
  </sheetData>
  <dataValidations count="2">
    <dataValidation type="list" allowBlank="1" showInputMessage="1" showErrorMessage="1" sqref="B27:B28 B24:B25" xr:uid="{C879774A-BDA4-4FD2-8209-D6E766E29DA4}">
      <formula1>$B$5:$B$8</formula1>
    </dataValidation>
    <dataValidation type="list" allowBlank="1" showInputMessage="1" showErrorMessage="1" sqref="C30:D30" xr:uid="{74E9848C-FE5A-49F3-BD40-02E0D833A784}">
      <formula1>$C$10:$D$10</formula1>
    </dataValidation>
  </dataValidations>
  <pageMargins left="0.7" right="0.7" top="0.75" bottom="0.75" header="0.3" footer="0.3"/>
  <pageSetup paperSize="5" scale="82" orientation="landscape" horizontalDpi="1200" verticalDpi="12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FFA89-A874-409E-AAB7-717A5767978B}">
  <sheetPr codeName="Sheet2"/>
  <dimension ref="A1:I1"/>
  <sheetViews>
    <sheetView showGridLines="0" zoomScaleNormal="100" workbookViewId="0"/>
  </sheetViews>
  <sheetFormatPr defaultRowHeight="15" x14ac:dyDescent="0.25"/>
  <cols>
    <col min="1" max="2" width="9.140625" customWidth="1"/>
    <col min="4" max="4" width="17.7109375" customWidth="1"/>
    <col min="5" max="5" width="17" customWidth="1"/>
    <col min="6" max="6" width="16.7109375" customWidth="1"/>
    <col min="7" max="7" width="24.5703125" customWidth="1"/>
    <col min="8" max="9" width="19.7109375" customWidth="1"/>
    <col min="10" max="10" width="9.140625" customWidth="1"/>
  </cols>
  <sheetData>
    <row r="1" spans="1:9" x14ac:dyDescent="0.25">
      <c r="A1" s="38" t="s">
        <v>28</v>
      </c>
      <c r="C1" s="39"/>
      <c r="D1" s="40"/>
      <c r="E1" s="40"/>
      <c r="F1" s="40"/>
      <c r="G1" s="40"/>
      <c r="H1" s="40"/>
      <c r="I1" s="32"/>
    </row>
  </sheetData>
  <pageMargins left="0.7" right="0.7" top="1.75" bottom="0.75" header="0.3" footer="0.3"/>
  <pageSetup scale="68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94E6-3AE2-4EB8-B96F-F4833B5B6BA0}">
  <sheetPr codeName="Sheet3">
    <pageSetUpPr fitToPage="1"/>
  </sheetPr>
  <dimension ref="B1:E11"/>
  <sheetViews>
    <sheetView zoomScaleNormal="100" workbookViewId="0"/>
  </sheetViews>
  <sheetFormatPr defaultRowHeight="15" x14ac:dyDescent="0.25"/>
  <cols>
    <col min="1" max="1" width="4.42578125" customWidth="1"/>
    <col min="2" max="2" width="38.140625" customWidth="1"/>
    <col min="3" max="4" width="17.140625" bestFit="1" customWidth="1"/>
    <col min="5" max="5" width="29.7109375" customWidth="1"/>
  </cols>
  <sheetData>
    <row r="1" spans="2:5" ht="15" customHeight="1" thickBot="1" x14ac:dyDescent="0.3"/>
    <row r="2" spans="2:5" ht="57" thickBot="1" x14ac:dyDescent="0.3">
      <c r="B2" s="24" t="s">
        <v>0</v>
      </c>
      <c r="C2" s="23" t="s">
        <v>12</v>
      </c>
      <c r="D2" s="23" t="s">
        <v>13</v>
      </c>
      <c r="E2" s="23" t="s">
        <v>19</v>
      </c>
    </row>
    <row r="3" spans="2:5" ht="20.25" thickTop="1" thickBot="1" x14ac:dyDescent="0.3">
      <c r="B3" s="12" t="s">
        <v>1</v>
      </c>
      <c r="C3" s="14">
        <v>2549785</v>
      </c>
      <c r="D3" s="14">
        <v>1945272</v>
      </c>
      <c r="E3" s="14">
        <v>4495057</v>
      </c>
    </row>
    <row r="4" spans="2:5" ht="19.5" thickBot="1" x14ac:dyDescent="0.3">
      <c r="B4" s="21" t="s">
        <v>9</v>
      </c>
      <c r="C4" s="17">
        <v>-546273</v>
      </c>
      <c r="D4" s="17">
        <v>-418653</v>
      </c>
      <c r="E4" s="36" t="str">
        <f>IF(OR(B4='Exercise 1'!$B$24, B4='Exercise 1'!$B$25), "Correct! This premium component must be removed from Net Premium to derive Company Standard Premium", "Please check your answer")</f>
        <v>Please check your answer</v>
      </c>
    </row>
    <row r="5" spans="2:5" ht="19.5" thickBot="1" x14ac:dyDescent="0.3">
      <c r="B5" s="20" t="s">
        <v>10</v>
      </c>
      <c r="C5" s="18">
        <v>-347651</v>
      </c>
      <c r="D5" s="18">
        <v>-558102</v>
      </c>
      <c r="E5" s="37" t="str">
        <f>IF(OR(B5='Exercise 1'!$B$24, B5='Exercise 1'!$B$25), "Correct! This premium component must be removed from Net Premium to derive Company Standard Premium", "Please check your answer")</f>
        <v>Please check your answer</v>
      </c>
    </row>
    <row r="6" spans="2:5" ht="19.5" thickBot="1" x14ac:dyDescent="0.3">
      <c r="B6" s="12" t="s">
        <v>2</v>
      </c>
      <c r="C6" s="15">
        <v>3443709</v>
      </c>
      <c r="D6" s="15">
        <v>2922027</v>
      </c>
      <c r="E6" s="14">
        <v>6365736</v>
      </c>
    </row>
    <row r="7" spans="2:5" ht="19.5" thickBot="1" x14ac:dyDescent="0.3">
      <c r="B7" s="20" t="s">
        <v>7</v>
      </c>
      <c r="C7" s="18">
        <v>85746</v>
      </c>
      <c r="D7" s="18">
        <v>82000</v>
      </c>
      <c r="E7" s="37" t="str">
        <f>IF(OR(SUM(C7:D7)=SUM('Exercise 1'!$C$27:$D$27), SUM(C7:D7)=SUM('Exercise 1'!$C$28:$D$28)), "Correct! This premium component must be removed from Company Standard Premium to derive DSR Premium", "Please check your answer")</f>
        <v>Please check your answer</v>
      </c>
    </row>
    <row r="8" spans="2:5" ht="19.5" thickBot="1" x14ac:dyDescent="0.3">
      <c r="B8" s="21" t="s">
        <v>8</v>
      </c>
      <c r="C8" s="17">
        <v>125000</v>
      </c>
      <c r="D8" s="17">
        <v>106250</v>
      </c>
      <c r="E8" s="37" t="str">
        <f>IF(OR(B8='Exercise 1'!$B$27, B8='Exercise 1'!$B$28), "Correct! This premium component must be removed from Company Standard Premium to derive DSR Premium", "Please check your answer")</f>
        <v>Please check your answer</v>
      </c>
    </row>
    <row r="9" spans="2:5" ht="38.25" thickBot="1" x14ac:dyDescent="0.3">
      <c r="B9" s="13" t="s">
        <v>3</v>
      </c>
      <c r="C9" s="16">
        <v>3232963</v>
      </c>
      <c r="D9" s="16">
        <v>2733777</v>
      </c>
      <c r="E9" s="31"/>
    </row>
    <row r="10" spans="2:5" ht="19.5" thickBot="1" x14ac:dyDescent="0.3">
      <c r="B10" s="1" t="s">
        <v>4</v>
      </c>
      <c r="C10" s="22">
        <v>1.4570000000000001</v>
      </c>
      <c r="D10" s="22">
        <v>1.6779999999999999</v>
      </c>
      <c r="E10" s="37" t="str">
        <f>IF(AND(C10='Exercise 1'!C30,D10='Exercise 1'!D30),"Correct!","Please check your answer")</f>
        <v>Please check your answer</v>
      </c>
    </row>
    <row r="11" spans="2:5" ht="19.5" thickBot="1" x14ac:dyDescent="0.3">
      <c r="B11" s="12" t="s">
        <v>5</v>
      </c>
      <c r="C11" s="15">
        <v>2218917.638984214</v>
      </c>
      <c r="D11" s="15">
        <v>1629187.7234803338</v>
      </c>
      <c r="E11" s="14">
        <v>3848105.3624645481</v>
      </c>
    </row>
  </sheetData>
  <pageMargins left="0.7" right="0.7" top="0.75" bottom="0.75" header="0.3" footer="0.3"/>
  <pageSetup paperSize="5" orientation="landscape" horizontalDpi="1200" verticalDpi="1200" r:id="rId1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" id="{862F5A20-17AD-45E8-B94E-F650CA1F6C46}">
            <xm:f>OR($B$4='Exercise 1'!$B$24,$B$4='Exercise 1'!$B$25)</xm:f>
            <x14:dxf>
              <font>
                <b/>
                <i val="0"/>
                <color rgb="FF00B050"/>
              </font>
            </x14:dxf>
          </x14:cfRule>
          <x14:cfRule type="expression" priority="23" id="{BF22E60E-4964-44AC-9CDC-9A4CED6B697F}">
            <xm:f>AND($B$4&lt;&gt;'Exercise 1'!$B$24,$B$4&lt;&gt;'Exercise 1'!$B$25)</xm:f>
            <x14:dxf>
              <font>
                <b/>
                <i val="0"/>
                <color rgb="FFC00000"/>
              </font>
            </x14:dxf>
          </x14:cfRule>
          <xm:sqref>B4</xm:sqref>
        </x14:conditionalFormatting>
        <x14:conditionalFormatting xmlns:xm="http://schemas.microsoft.com/office/excel/2006/main">
          <x14:cfRule type="expression" priority="20" id="{0997BD53-07EE-45EF-ABC2-4A35ABE31F67}">
            <xm:f>OR($B$5='Exercise 1'!$B$25,$B$5='Exercise 1'!$B$24)</xm:f>
            <x14:dxf>
              <font>
                <b/>
                <i val="0"/>
                <color rgb="FF00B050"/>
              </font>
            </x14:dxf>
          </x14:cfRule>
          <x14:cfRule type="expression" priority="21" id="{4552C097-8694-4CF8-959C-6F89F76F1D5A}">
            <xm:f>AND($B$5&lt;&gt;'Exercise 1'!$B$24,$B$5&lt;&gt;'Exercise 1'!$B$25)</xm:f>
            <x14:dxf>
              <font>
                <b/>
                <i val="0"/>
                <color rgb="FFC00000"/>
              </font>
            </x14:dxf>
          </x14:cfRule>
          <xm:sqref>B5</xm:sqref>
        </x14:conditionalFormatting>
        <x14:conditionalFormatting xmlns:xm="http://schemas.microsoft.com/office/excel/2006/main">
          <x14:cfRule type="expression" priority="18" id="{2564695F-E625-489F-BA15-03A472224751}">
            <xm:f>OR($B$7='Exercise 1'!$B$27,$B$7='Exercise 1'!$B$28)</xm:f>
            <x14:dxf>
              <font>
                <b/>
                <i val="0"/>
                <color rgb="FF00B050"/>
              </font>
            </x14:dxf>
          </x14:cfRule>
          <x14:cfRule type="expression" priority="19" id="{5BD767E1-0BA0-430F-B133-C02AF48538D8}">
            <xm:f>AND($B$7&lt;&gt;'Exercise 1'!$B$27,$B$7&lt;&gt;'Exercise 1'!$B$28)</xm:f>
            <x14:dxf>
              <font>
                <b/>
                <i val="0"/>
                <color rgb="FFC00000"/>
              </font>
            </x14:dxf>
          </x14:cfRule>
          <xm:sqref>B7</xm:sqref>
        </x14:conditionalFormatting>
        <x14:conditionalFormatting xmlns:xm="http://schemas.microsoft.com/office/excel/2006/main">
          <x14:cfRule type="expression" priority="16" id="{7F5BCA5E-441E-4F8E-B8CC-2C189B949FEA}">
            <xm:f>OR($B$8='Exercise 1'!$B$27,$B$8='Exercise 1'!$B$28)</xm:f>
            <x14:dxf>
              <font>
                <b/>
                <i val="0"/>
                <color rgb="FF00B050"/>
              </font>
            </x14:dxf>
          </x14:cfRule>
          <x14:cfRule type="expression" priority="17" id="{FE473C6D-A537-4BFE-A5DE-F5FB532B2A31}">
            <xm:f>AND($B$8&lt;&gt;'Exercise 1'!$B$27,$B$8&lt;&gt;'Exercise 1'!$B$28)</xm:f>
            <x14:dxf>
              <font>
                <b/>
                <i val="0"/>
                <color rgb="FFC00000"/>
              </font>
            </x14:dxf>
          </x14:cfRule>
          <xm:sqref>B8</xm:sqref>
        </x14:conditionalFormatting>
        <x14:conditionalFormatting xmlns:xm="http://schemas.microsoft.com/office/excel/2006/main">
          <x14:cfRule type="expression" priority="13" id="{FE986A95-B2AC-42B5-BE94-D5F4BD452EF4}">
            <xm:f>$C$10='Exercise 1'!$C$30</xm:f>
            <x14:dxf>
              <font>
                <b/>
                <i val="0"/>
                <color rgb="FF00B050"/>
              </font>
            </x14:dxf>
          </x14:cfRule>
          <x14:cfRule type="expression" priority="14" id="{1BB63380-CC3B-460C-B9FE-8DA737B9CF23}">
            <xm:f>$C$10&lt;&gt;'Exercise 1'!$C$30</xm:f>
            <x14:dxf>
              <font>
                <b/>
                <i val="0"/>
                <color rgb="FFC00000"/>
              </font>
            </x14:dxf>
          </x14:cfRule>
          <xm:sqref>C10</xm:sqref>
        </x14:conditionalFormatting>
        <x14:conditionalFormatting xmlns:xm="http://schemas.microsoft.com/office/excel/2006/main">
          <x14:cfRule type="expression" priority="11" id="{AADD69C6-C996-4821-84B9-1D098BAA97D7}">
            <xm:f>$D$10='Exercise 1'!$D$30</xm:f>
            <x14:dxf>
              <font>
                <b/>
                <i val="0"/>
                <color rgb="FF00B050"/>
              </font>
            </x14:dxf>
          </x14:cfRule>
          <x14:cfRule type="expression" priority="12" id="{7E2FB42F-9708-4915-92C4-BF9741B73DCC}">
            <xm:f>$D$10&lt;&gt;'Exercise 1'!$D$30</xm:f>
            <x14:dxf>
              <font>
                <b/>
                <i val="0"/>
                <color rgb="FFC00000"/>
              </font>
            </x14:dxf>
          </x14:cfRule>
          <xm:sqref>D10</xm:sqref>
        </x14:conditionalFormatting>
        <x14:conditionalFormatting xmlns:xm="http://schemas.microsoft.com/office/excel/2006/main">
          <x14:cfRule type="expression" priority="9" id="{48BA3539-78DB-4E9E-BE24-4874E38A3EEF}">
            <xm:f>AND($B$4&lt;&gt;'Exercise 1'!$B$24,$B$4&lt;&gt;'Exercise 1'!$B$25)</xm:f>
            <x14:dxf>
              <font>
                <b/>
                <i val="0"/>
                <color rgb="FFC00000"/>
              </font>
            </x14:dxf>
          </x14:cfRule>
          <x14:cfRule type="expression" priority="10" id="{423C7589-CCEF-4044-BF36-AD5938466ED7}">
            <xm:f>OR($B$4='Exercise 1'!$B$24,$B$4='Exercise 1'!$B$25)</xm:f>
            <x14:dxf>
              <font>
                <b/>
                <i val="0"/>
                <color rgb="FF00B050"/>
              </font>
            </x14:dxf>
          </x14:cfRule>
          <xm:sqref>E4</xm:sqref>
        </x14:conditionalFormatting>
        <x14:conditionalFormatting xmlns:xm="http://schemas.microsoft.com/office/excel/2006/main">
          <x14:cfRule type="expression" priority="7" id="{FAEFFF43-9399-4771-9B1D-909B0945E916}">
            <xm:f>OR($B$5='Exercise 1'!$B$25,$B$5='Exercise 1'!$B$24)</xm:f>
            <x14:dxf>
              <font>
                <b/>
                <i val="0"/>
                <color rgb="FF00B050"/>
              </font>
            </x14:dxf>
          </x14:cfRule>
          <x14:cfRule type="expression" priority="8" id="{C9DDBB50-9C7C-49F3-8DFE-154D3EA8A35E}">
            <xm:f>AND($B$5&lt;&gt;'Exercise 1'!$B$24,$B$5&lt;&gt;'Exercise 1'!$B$25)</xm:f>
            <x14:dxf>
              <font>
                <b/>
                <i val="0"/>
                <color rgb="FFC00000"/>
              </font>
            </x14:dxf>
          </x14:cfRule>
          <xm:sqref>E5</xm:sqref>
        </x14:conditionalFormatting>
        <x14:conditionalFormatting xmlns:xm="http://schemas.microsoft.com/office/excel/2006/main">
          <x14:cfRule type="expression" priority="5" id="{F1EE8471-3B24-44A4-9E5E-19202B36C5B6}">
            <xm:f>AND($B$7&lt;&gt;'Exercise 1'!$B$27,$B$7&lt;&gt;'Exercise 1'!$B$28)</xm:f>
            <x14:dxf>
              <font>
                <b/>
                <i val="0"/>
                <color rgb="FFC00000"/>
              </font>
            </x14:dxf>
          </x14:cfRule>
          <x14:cfRule type="expression" priority="6" id="{79C36FCE-DE9E-486E-8F01-64083986BF8D}">
            <xm:f>OR($B$7='Exercise 1'!$B$27,$B$7='Exercise 1'!$B$28)</xm:f>
            <x14:dxf>
              <font>
                <b/>
                <i val="0"/>
                <color rgb="FF00B050"/>
              </font>
            </x14:dxf>
          </x14:cfRule>
          <xm:sqref>E7</xm:sqref>
        </x14:conditionalFormatting>
        <x14:conditionalFormatting xmlns:xm="http://schemas.microsoft.com/office/excel/2006/main">
          <x14:cfRule type="expression" priority="3" id="{43C9C25D-9DC0-484A-A7A8-4516E6A12FC2}">
            <xm:f>AND($B$8&lt;&gt;'Exercise 1'!$B$27,$B$8&lt;&gt;'Exercise 1'!$B$28)</xm:f>
            <x14:dxf>
              <font>
                <b/>
                <i val="0"/>
                <color rgb="FFC00000"/>
              </font>
            </x14:dxf>
          </x14:cfRule>
          <x14:cfRule type="expression" priority="4" id="{B07D2FF3-0417-44BB-AAEE-681533C56915}">
            <xm:f>OR($B$8='Exercise 1'!$B$27,$B$8='Exercise 1'!$B$28)</xm:f>
            <x14:dxf>
              <font>
                <b/>
                <i val="0"/>
                <color rgb="FF00B050"/>
              </font>
            </x14:dxf>
          </x14:cfRule>
          <xm:sqref>E8</xm:sqref>
        </x14:conditionalFormatting>
        <x14:conditionalFormatting xmlns:xm="http://schemas.microsoft.com/office/excel/2006/main">
          <x14:cfRule type="expression" priority="1" id="{1DC301D8-F322-4F48-B031-BFCB77A2A9EF}">
            <xm:f>OR($C$10&lt;&gt;'Exercise 1'!$C$30,$D$10&lt;&gt;'Exercise 1'!$D$30)</xm:f>
            <x14:dxf>
              <font>
                <b/>
                <i val="0"/>
                <color rgb="FFC00000"/>
              </font>
            </x14:dxf>
          </x14:cfRule>
          <x14:cfRule type="expression" priority="2" id="{F7485DE2-F2E0-4C7B-A193-88C2AAE46365}">
            <xm:f>AND($C$10='Exercise 1'!$C$30, $D$10='Exercise 1'!$D$30)</xm:f>
            <x14:dxf>
              <font>
                <b/>
                <i val="0"/>
                <color rgb="FF00B050"/>
              </font>
            </x14:dxf>
          </x14:cfRule>
          <xm:sqref>E10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5fb12520-b4bc-4c04-b954-9af9bdaebcc8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DSR-Avg-Deviation-Method-Module5-Exercise1</NCCI_x0020_Description>
    <CommitteeInformation xmlns="1c456771-0985-49e7-9302-be6eb45a3cec" xsi:nil="true"/>
  </documentManagement>
</p:properties>
</file>

<file path=customXml/itemProps1.xml><?xml version="1.0" encoding="utf-8"?>
<ds:datastoreItem xmlns:ds="http://schemas.openxmlformats.org/officeDocument/2006/customXml" ds:itemID="{F126FE6C-C8D1-4A27-9890-713D1A07102D}"/>
</file>

<file path=customXml/itemProps2.xml><?xml version="1.0" encoding="utf-8"?>
<ds:datastoreItem xmlns:ds="http://schemas.openxmlformats.org/officeDocument/2006/customXml" ds:itemID="{D2B0C970-86CE-459F-926F-A8D1F084EE86}"/>
</file>

<file path=customXml/itemProps3.xml><?xml version="1.0" encoding="utf-8"?>
<ds:datastoreItem xmlns:ds="http://schemas.openxmlformats.org/officeDocument/2006/customXml" ds:itemID="{678D08EE-1FC0-4BCB-9942-624EC8ED9817}"/>
</file>

<file path=customXml/itemProps4.xml><?xml version="1.0" encoding="utf-8"?>
<ds:datastoreItem xmlns:ds="http://schemas.openxmlformats.org/officeDocument/2006/customXml" ds:itemID="{2A236516-E5BB-48C6-9792-82D313936B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Exercise 1</vt:lpstr>
      <vt:lpstr>Supplements</vt:lpstr>
      <vt:lpstr>Answer</vt:lpstr>
      <vt:lpstr>Supplements!Print_Area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DSR-Avg-Deviation-Method-Module5-Exercise1</dc:title>
  <dc:creator/>
  <cp:lastModifiedBy/>
  <dcterms:created xsi:type="dcterms:W3CDTF">2021-01-08T18:47:29Z</dcterms:created>
  <dcterms:modified xsi:type="dcterms:W3CDTF">2021-01-10T22:00:33Z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